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novaciosugynokseg.sharepoint.com/teams/StartupProgram/Megosztott dokumentumok/SP/13_TOVÁBBADOTT_TÁMOGATÁSOK/RENDEZVENYTAMOGATAS/2_PROJEKTEK/1_szakasz/TO/Munka/final/"/>
    </mc:Choice>
  </mc:AlternateContent>
  <xr:revisionPtr revIDLastSave="11" documentId="8_{E762F5DE-31C6-485A-83B9-E20303E56EC2}" xr6:coauthVersionLast="47" xr6:coauthVersionMax="47" xr10:uidLastSave="{BAD24092-117E-46C3-979E-0335A98E7ED1}"/>
  <bookViews>
    <workbookView xWindow="-28920" yWindow="-900" windowWidth="29040" windowHeight="15720" tabRatio="889" activeTab="1" xr2:uid="{00000000-000D-0000-FFFF-FFFF00000000}"/>
  </bookViews>
  <sheets>
    <sheet name="KITÖLTÉSI ÚTMUTATÓ" sheetId="42" r:id="rId1"/>
    <sheet name="Alátámasztó dokumentumok" sheetId="43" r:id="rId2"/>
    <sheet name="Támogatás típusa" sheetId="40" r:id="rId3"/>
    <sheet name="(KNY)könyvvizsgálói nyilatkozat" sheetId="38" r:id="rId4"/>
    <sheet name="(54-56) személyi+járulék" sheetId="14" r:id="rId5"/>
    <sheet name="(51) anyagköltség " sheetId="36" r:id="rId6"/>
    <sheet name="(52) igénybe vett szolg" sheetId="16" r:id="rId7"/>
    <sheet name="(53) egyéb szolgáltatások" sheetId="19" r:id="rId8"/>
    <sheet name="(11) immat jav beszerz" sheetId="17" r:id="rId9"/>
    <sheet name="(13) műszaki berendezések" sheetId="34" r:id="rId10"/>
    <sheet name="(14) egyéb berendezések" sheetId="37" r:id="rId11"/>
    <sheet name="(16) beruházás,felújítás" sheetId="35" r:id="rId12"/>
    <sheet name="tám. típus összesítő" sheetId="22" r:id="rId13"/>
    <sheet name="(LNY) lemondó nyilatkozat" sheetId="39" r:id="rId14"/>
    <sheet name="támogatás típusai" sheetId="26" state="hidden" r:id="rId15"/>
    <sheet name="Munka1" sheetId="41" r:id="rId16"/>
  </sheets>
  <definedNames>
    <definedName name="_xlnm._FilterDatabase" localSheetId="8" hidden="1">'(11) immat jav beszerz'!$A$9:$S$26</definedName>
    <definedName name="_xlnm._FilterDatabase" localSheetId="9" hidden="1">'(13) műszaki berendezések'!$A$9:$S$25</definedName>
    <definedName name="_xlnm._FilterDatabase" localSheetId="10" hidden="1">'(14) egyéb berendezések'!$A$9:$S$26</definedName>
    <definedName name="_xlnm._FilterDatabase" localSheetId="11" hidden="1">'(16) beruházás,felújítás'!$A$9:$S$26</definedName>
    <definedName name="_xlnm._FilterDatabase" localSheetId="5" hidden="1">'(51) anyagköltség '!$A$8:$Q$8</definedName>
    <definedName name="_xlnm._FilterDatabase" localSheetId="6" hidden="1">'(52) igénybe vett szolg'!$A$8:$Q$8</definedName>
    <definedName name="_xlnm._FilterDatabase" localSheetId="7" hidden="1">'(53) egyéb szolgáltatások'!$A$8:$Q$8</definedName>
    <definedName name="_xlnm._FilterDatabase" localSheetId="4" hidden="1">'(54-56) személyi+járulék'!$B$8:$U$27</definedName>
    <definedName name="_xlnm._FilterDatabase" localSheetId="12" hidden="1">'tám. típus összesítő'!$A$7:$BF$18</definedName>
    <definedName name="_xlnm._FilterDatabase" localSheetId="2" hidden="1">'Támogatás típusa'!$A$1:$B$9</definedName>
    <definedName name="_ftn1" localSheetId="3">'(KNY)könyvvizsgálói nyilatkozat'!$A$39</definedName>
    <definedName name="_ftn2" localSheetId="3">'(KNY)könyvvizsgálói nyilatkozat'!#REF!</definedName>
    <definedName name="_ftn3" localSheetId="3">'(KNY)könyvvizsgálói nyilatkozat'!$A$46</definedName>
    <definedName name="_ftnref1" localSheetId="3">'(KNY)könyvvizsgálói nyilatkozat'!#REF!</definedName>
    <definedName name="_ftnref2" localSheetId="3">'(KNY)könyvvizsgálói nyilatkozat'!#REF!</definedName>
    <definedName name="_ftnref3" localSheetId="3">'(KNY)könyvvizsgálói nyilatkozat'!$B$33</definedName>
    <definedName name="_xlnm.Print_Titles" localSheetId="12">'tám. típus összesítő'!$1:$2</definedName>
    <definedName name="_xlnm.Print_Area" localSheetId="3">'(KNY)könyvvizsgálói nyilatkozat'!$A$1:$E$46</definedName>
    <definedName name="_xlnm.Print_Area" localSheetId="14">'támogatás típusai'!$A$2:$B$13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7" l="1"/>
  <c r="O12" i="16" l="1"/>
  <c r="J26" i="36"/>
  <c r="K26" i="36"/>
  <c r="L26" i="36"/>
  <c r="M26" i="36"/>
  <c r="N26" i="36"/>
  <c r="O26" i="36"/>
  <c r="I26" i="36"/>
  <c r="I45" i="14" l="1"/>
  <c r="J45" i="14"/>
  <c r="K45" i="14"/>
  <c r="L45" i="14"/>
  <c r="M45" i="14"/>
  <c r="Q45" i="14"/>
  <c r="R45" i="14"/>
  <c r="S45" i="14"/>
  <c r="H45" i="14"/>
  <c r="O43" i="14"/>
  <c r="N43" i="14"/>
  <c r="O42" i="14"/>
  <c r="N42" i="14"/>
  <c r="O41" i="14"/>
  <c r="N41" i="14"/>
  <c r="O40" i="14"/>
  <c r="N40" i="14"/>
  <c r="O39" i="14"/>
  <c r="N39" i="14"/>
  <c r="O38" i="14"/>
  <c r="N38" i="14"/>
  <c r="O37" i="14"/>
  <c r="N37" i="14"/>
  <c r="O36" i="14"/>
  <c r="N36" i="14"/>
  <c r="O35" i="14"/>
  <c r="N35" i="14"/>
  <c r="O34" i="14"/>
  <c r="N34" i="14"/>
  <c r="O33" i="14"/>
  <c r="N33" i="14"/>
  <c r="O32" i="14"/>
  <c r="N32" i="14"/>
  <c r="O31" i="14"/>
  <c r="N31" i="14"/>
  <c r="O30" i="14"/>
  <c r="N30" i="14"/>
  <c r="O29" i="14"/>
  <c r="N29" i="14"/>
  <c r="O28" i="14"/>
  <c r="N28" i="14"/>
  <c r="N27" i="14"/>
  <c r="N26" i="14"/>
  <c r="N25" i="14"/>
  <c r="N24" i="14"/>
  <c r="N23" i="14"/>
  <c r="N22" i="14"/>
  <c r="N21" i="14"/>
  <c r="N20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45" i="14" s="1"/>
  <c r="P20" i="14"/>
  <c r="P21" i="14"/>
  <c r="P22" i="14"/>
  <c r="P23" i="14"/>
  <c r="P24" i="14"/>
  <c r="L10" i="16" l="1"/>
  <c r="O10" i="16" s="1"/>
  <c r="L9" i="16"/>
  <c r="O9" i="16" s="1"/>
  <c r="P19" i="14"/>
  <c r="N19" i="14"/>
  <c r="P18" i="14"/>
  <c r="N18" i="14"/>
  <c r="P17" i="14"/>
  <c r="N17" i="14"/>
  <c r="P16" i="14"/>
  <c r="N16" i="14"/>
  <c r="P15" i="14"/>
  <c r="N15" i="14"/>
  <c r="P14" i="14"/>
  <c r="N14" i="14"/>
  <c r="P13" i="14"/>
  <c r="N13" i="14"/>
  <c r="P12" i="14"/>
  <c r="N12" i="14"/>
  <c r="P11" i="14"/>
  <c r="N11" i="14"/>
  <c r="P10" i="14"/>
  <c r="N10" i="14"/>
  <c r="P9" i="14"/>
  <c r="N9" i="14"/>
  <c r="N45" i="14" l="1"/>
  <c r="P45" i="14"/>
  <c r="E8" i="22"/>
  <c r="C18" i="38" l="1"/>
  <c r="D18" i="38"/>
  <c r="D8" i="22" l="1"/>
  <c r="B18" i="38"/>
  <c r="E18" i="38" s="1"/>
  <c r="AP8" i="22"/>
  <c r="AO8" i="22"/>
  <c r="AN8" i="22"/>
  <c r="AM8" i="22"/>
  <c r="AL8" i="22"/>
  <c r="AK8" i="22"/>
  <c r="AJ8" i="22"/>
  <c r="AI8" i="22"/>
  <c r="T9" i="22"/>
  <c r="U9" i="22"/>
  <c r="V9" i="22"/>
  <c r="W9" i="22"/>
  <c r="X9" i="22"/>
  <c r="Y9" i="22"/>
  <c r="Z9" i="22"/>
  <c r="AA9" i="22"/>
  <c r="T10" i="22"/>
  <c r="U10" i="22"/>
  <c r="V10" i="22"/>
  <c r="W10" i="22"/>
  <c r="X10" i="22"/>
  <c r="Y10" i="22"/>
  <c r="Z10" i="22"/>
  <c r="AA10" i="22"/>
  <c r="S11" i="22"/>
  <c r="T11" i="22"/>
  <c r="U11" i="22"/>
  <c r="V11" i="22"/>
  <c r="W11" i="22"/>
  <c r="X11" i="22"/>
  <c r="Y11" i="22"/>
  <c r="Z11" i="22"/>
  <c r="AA11" i="22"/>
  <c r="T12" i="22"/>
  <c r="U12" i="22"/>
  <c r="V12" i="22"/>
  <c r="W12" i="22"/>
  <c r="X12" i="22"/>
  <c r="Y12" i="22"/>
  <c r="Z12" i="22"/>
  <c r="AA12" i="22"/>
  <c r="S13" i="22"/>
  <c r="T13" i="22"/>
  <c r="U13" i="22"/>
  <c r="V13" i="22"/>
  <c r="W13" i="22"/>
  <c r="X13" i="22"/>
  <c r="Y13" i="22"/>
  <c r="Z13" i="22"/>
  <c r="AA13" i="22"/>
  <c r="S14" i="22"/>
  <c r="T14" i="22"/>
  <c r="U14" i="22"/>
  <c r="V14" i="22"/>
  <c r="W14" i="22"/>
  <c r="X14" i="22"/>
  <c r="Y14" i="22"/>
  <c r="Z14" i="22"/>
  <c r="AA14" i="22"/>
  <c r="S15" i="22"/>
  <c r="T15" i="22"/>
  <c r="U15" i="22"/>
  <c r="V15" i="22"/>
  <c r="W15" i="22"/>
  <c r="X15" i="22"/>
  <c r="Y15" i="22"/>
  <c r="Z15" i="22"/>
  <c r="AA15" i="22"/>
  <c r="S16" i="22"/>
  <c r="T16" i="22"/>
  <c r="U16" i="22"/>
  <c r="V16" i="22"/>
  <c r="W16" i="22"/>
  <c r="X16" i="22"/>
  <c r="Y16" i="22"/>
  <c r="Z16" i="22"/>
  <c r="AA16" i="22"/>
  <c r="S17" i="22"/>
  <c r="T17" i="22"/>
  <c r="U17" i="22"/>
  <c r="V17" i="22"/>
  <c r="W17" i="22"/>
  <c r="X17" i="22"/>
  <c r="Y17" i="22"/>
  <c r="Z17" i="22"/>
  <c r="AA17" i="22"/>
  <c r="S18" i="22"/>
  <c r="T18" i="22"/>
  <c r="U18" i="22"/>
  <c r="V18" i="22"/>
  <c r="W18" i="22"/>
  <c r="X18" i="22"/>
  <c r="Y18" i="22"/>
  <c r="Z18" i="22"/>
  <c r="AA18" i="22"/>
  <c r="AA8" i="22"/>
  <c r="Z8" i="22"/>
  <c r="Y8" i="22"/>
  <c r="X8" i="22"/>
  <c r="W8" i="22"/>
  <c r="V8" i="22"/>
  <c r="U8" i="22"/>
  <c r="F8" i="22"/>
  <c r="G8" i="22"/>
  <c r="T8" i="22"/>
  <c r="AP18" i="22"/>
  <c r="AO18" i="22"/>
  <c r="AN18" i="22"/>
  <c r="AM18" i="22"/>
  <c r="AL18" i="22"/>
  <c r="AK18" i="22"/>
  <c r="AJ18" i="22"/>
  <c r="AI18" i="22"/>
  <c r="AH18" i="22"/>
  <c r="AP17" i="22"/>
  <c r="AO17" i="22"/>
  <c r="AN17" i="22"/>
  <c r="AM17" i="22"/>
  <c r="AL17" i="22"/>
  <c r="AK17" i="22"/>
  <c r="AJ17" i="22"/>
  <c r="AI17" i="22"/>
  <c r="AH17" i="22"/>
  <c r="AP16" i="22"/>
  <c r="AO16" i="22"/>
  <c r="AN16" i="22"/>
  <c r="AM16" i="22"/>
  <c r="AL16" i="22"/>
  <c r="AK16" i="22"/>
  <c r="AJ16" i="22"/>
  <c r="AI16" i="22"/>
  <c r="AH16" i="22"/>
  <c r="AP15" i="22"/>
  <c r="AO15" i="22"/>
  <c r="AN15" i="22"/>
  <c r="AM15" i="22"/>
  <c r="AL15" i="22"/>
  <c r="AK15" i="22"/>
  <c r="AJ15" i="22"/>
  <c r="AI15" i="22"/>
  <c r="AH15" i="22"/>
  <c r="AP14" i="22"/>
  <c r="AO14" i="22"/>
  <c r="AN14" i="22"/>
  <c r="AM14" i="22"/>
  <c r="AL14" i="22"/>
  <c r="AK14" i="22"/>
  <c r="AJ14" i="22"/>
  <c r="AI14" i="22"/>
  <c r="AH14" i="22"/>
  <c r="AP13" i="22"/>
  <c r="AO13" i="22"/>
  <c r="AN13" i="22"/>
  <c r="AM13" i="22"/>
  <c r="AL13" i="22"/>
  <c r="AK13" i="22"/>
  <c r="AJ13" i="22"/>
  <c r="AI13" i="22"/>
  <c r="AH13" i="22"/>
  <c r="AP12" i="22"/>
  <c r="AO12" i="22"/>
  <c r="AN12" i="22"/>
  <c r="AM12" i="22"/>
  <c r="AL12" i="22"/>
  <c r="AK12" i="22"/>
  <c r="AJ12" i="22"/>
  <c r="AI12" i="22"/>
  <c r="AH12" i="22"/>
  <c r="AP11" i="22"/>
  <c r="AO11" i="22"/>
  <c r="AN11" i="22"/>
  <c r="AM11" i="22"/>
  <c r="AL11" i="22"/>
  <c r="AK11" i="22"/>
  <c r="AJ11" i="22"/>
  <c r="AI11" i="22"/>
  <c r="AH11" i="22"/>
  <c r="AP10" i="22"/>
  <c r="AO10" i="22"/>
  <c r="AN10" i="22"/>
  <c r="AM10" i="22"/>
  <c r="AL10" i="22"/>
  <c r="AK10" i="22"/>
  <c r="AJ10" i="22"/>
  <c r="AI10" i="22"/>
  <c r="AH10" i="22"/>
  <c r="AP9" i="22"/>
  <c r="AO9" i="22"/>
  <c r="AN9" i="22"/>
  <c r="AM9" i="22"/>
  <c r="AL9" i="22"/>
  <c r="AK9" i="22"/>
  <c r="AJ9" i="22"/>
  <c r="AI9" i="22"/>
  <c r="L9" i="22"/>
  <c r="L10" i="22"/>
  <c r="L11" i="22"/>
  <c r="L12" i="22"/>
  <c r="L13" i="22"/>
  <c r="L14" i="22"/>
  <c r="L15" i="22"/>
  <c r="L16" i="22"/>
  <c r="L17" i="22"/>
  <c r="L18" i="22"/>
  <c r="L8" i="22"/>
  <c r="K9" i="22"/>
  <c r="K10" i="22"/>
  <c r="K11" i="22"/>
  <c r="K12" i="22"/>
  <c r="K13" i="22"/>
  <c r="K14" i="22"/>
  <c r="K15" i="22"/>
  <c r="K16" i="22"/>
  <c r="K17" i="22"/>
  <c r="K18" i="22"/>
  <c r="K8" i="22"/>
  <c r="J9" i="22"/>
  <c r="J10" i="22"/>
  <c r="J11" i="22"/>
  <c r="J12" i="22"/>
  <c r="J13" i="22"/>
  <c r="J14" i="22"/>
  <c r="J15" i="22"/>
  <c r="J16" i="22"/>
  <c r="J17" i="22"/>
  <c r="J18" i="22"/>
  <c r="J8" i="22"/>
  <c r="I9" i="22"/>
  <c r="I10" i="22"/>
  <c r="I11" i="22"/>
  <c r="I12" i="22"/>
  <c r="I13" i="22"/>
  <c r="I14" i="22"/>
  <c r="I15" i="22"/>
  <c r="I16" i="22"/>
  <c r="I17" i="22"/>
  <c r="I18" i="22"/>
  <c r="I8" i="22"/>
  <c r="H9" i="22"/>
  <c r="H10" i="22"/>
  <c r="H11" i="22"/>
  <c r="H12" i="22"/>
  <c r="H13" i="22"/>
  <c r="H14" i="22"/>
  <c r="H15" i="22"/>
  <c r="H16" i="22"/>
  <c r="H17" i="22"/>
  <c r="H18" i="22"/>
  <c r="H8" i="22"/>
  <c r="G9" i="22"/>
  <c r="G10" i="22"/>
  <c r="G11" i="22"/>
  <c r="G12" i="22"/>
  <c r="G13" i="22"/>
  <c r="G14" i="22"/>
  <c r="G15" i="22"/>
  <c r="G16" i="22"/>
  <c r="G17" i="22"/>
  <c r="G18" i="22"/>
  <c r="F9" i="22"/>
  <c r="F10" i="22"/>
  <c r="F11" i="22"/>
  <c r="F12" i="22"/>
  <c r="F13" i="22"/>
  <c r="F14" i="22"/>
  <c r="F15" i="22"/>
  <c r="F16" i="22"/>
  <c r="F17" i="22"/>
  <c r="F18" i="22"/>
  <c r="E9" i="22"/>
  <c r="E10" i="22"/>
  <c r="E11" i="22"/>
  <c r="E12" i="22"/>
  <c r="E13" i="22"/>
  <c r="E14" i="22"/>
  <c r="E15" i="22"/>
  <c r="E16" i="22"/>
  <c r="E17" i="22"/>
  <c r="E18" i="22"/>
  <c r="D11" i="22"/>
  <c r="D12" i="22"/>
  <c r="D13" i="22"/>
  <c r="D14" i="22"/>
  <c r="D15" i="22"/>
  <c r="D16" i="22"/>
  <c r="D17" i="22"/>
  <c r="D18" i="22"/>
  <c r="F2" i="22"/>
  <c r="AJ2" i="22" s="1"/>
  <c r="F3" i="22"/>
  <c r="AJ3" i="22" s="1"/>
  <c r="F1" i="22"/>
  <c r="AJ1" i="22" s="1"/>
  <c r="D3" i="35"/>
  <c r="D2" i="35"/>
  <c r="D1" i="35"/>
  <c r="D3" i="37"/>
  <c r="D2" i="37"/>
  <c r="D1" i="37"/>
  <c r="D3" i="34"/>
  <c r="D2" i="34"/>
  <c r="D1" i="34"/>
  <c r="D3" i="17"/>
  <c r="D2" i="17"/>
  <c r="D1" i="17"/>
  <c r="D3" i="19"/>
  <c r="D2" i="19"/>
  <c r="D1" i="19"/>
  <c r="E3" i="16"/>
  <c r="E2" i="16"/>
  <c r="E1" i="16"/>
  <c r="E3" i="36"/>
  <c r="E2" i="36"/>
  <c r="E1" i="36"/>
  <c r="G2" i="14"/>
  <c r="G3" i="14"/>
  <c r="G1" i="14"/>
  <c r="AY15" i="22" l="1"/>
  <c r="AZ18" i="22"/>
  <c r="AZ14" i="22"/>
  <c r="BA17" i="22"/>
  <c r="BA13" i="22"/>
  <c r="BB16" i="22"/>
  <c r="BB12" i="22"/>
  <c r="BC15" i="22"/>
  <c r="BD18" i="22"/>
  <c r="BD14" i="22"/>
  <c r="AX15" i="22"/>
  <c r="AX11" i="22"/>
  <c r="AX16" i="22"/>
  <c r="AX12" i="22"/>
  <c r="AY17" i="22"/>
  <c r="AY13" i="22"/>
  <c r="BA15" i="22"/>
  <c r="BA11" i="22"/>
  <c r="BB18" i="22"/>
  <c r="BB14" i="22"/>
  <c r="BB10" i="22"/>
  <c r="BC17" i="22"/>
  <c r="BC13" i="22"/>
  <c r="BC9" i="22"/>
  <c r="BD16" i="22"/>
  <c r="BD12" i="22"/>
  <c r="BA18" i="22"/>
  <c r="BA14" i="22"/>
  <c r="BB17" i="22"/>
  <c r="BB13" i="22"/>
  <c r="BC16" i="22"/>
  <c r="BC12" i="22"/>
  <c r="BD15" i="22"/>
  <c r="AY9" i="22"/>
  <c r="AZ16" i="22"/>
  <c r="AZ12" i="22"/>
  <c r="AY16" i="22"/>
  <c r="AY12" i="22"/>
  <c r="AZ15" i="22"/>
  <c r="AW16" i="22"/>
  <c r="AW12" i="22"/>
  <c r="AW13" i="22"/>
  <c r="AW17" i="22"/>
  <c r="M14" i="22"/>
  <c r="AV17" i="22"/>
  <c r="AV13" i="22"/>
  <c r="BA8" i="22"/>
  <c r="AX18" i="22"/>
  <c r="AX10" i="22"/>
  <c r="H20" i="22"/>
  <c r="AZ11" i="22"/>
  <c r="BA10" i="22"/>
  <c r="BB9" i="22"/>
  <c r="BD11" i="22"/>
  <c r="AY8" i="22"/>
  <c r="AX17" i="22"/>
  <c r="AX13" i="22"/>
  <c r="AX9" i="22"/>
  <c r="AY11" i="22"/>
  <c r="AZ10" i="22"/>
  <c r="BA9" i="22"/>
  <c r="BC8" i="22"/>
  <c r="BC11" i="22"/>
  <c r="BD10" i="22"/>
  <c r="AX8" i="22"/>
  <c r="X20" i="22"/>
  <c r="AX14" i="22"/>
  <c r="L20" i="22"/>
  <c r="AV15" i="22"/>
  <c r="AV11" i="22"/>
  <c r="AW18" i="22"/>
  <c r="AW14" i="22"/>
  <c r="AW10" i="22"/>
  <c r="AY18" i="22"/>
  <c r="AY14" i="22"/>
  <c r="AY10" i="22"/>
  <c r="AZ17" i="22"/>
  <c r="AZ13" i="22"/>
  <c r="AZ9" i="22"/>
  <c r="BA16" i="22"/>
  <c r="BA12" i="22"/>
  <c r="BB8" i="22"/>
  <c r="BB15" i="22"/>
  <c r="BB11" i="22"/>
  <c r="BC18" i="22"/>
  <c r="BC14" i="22"/>
  <c r="BC10" i="22"/>
  <c r="BD17" i="22"/>
  <c r="BD13" i="22"/>
  <c r="BD9" i="22"/>
  <c r="AB17" i="22"/>
  <c r="M18" i="22"/>
  <c r="AW9" i="22"/>
  <c r="T20" i="22"/>
  <c r="AB16" i="22"/>
  <c r="AV16" i="22"/>
  <c r="AW8" i="22"/>
  <c r="AW15" i="22"/>
  <c r="AW11" i="22"/>
  <c r="AK20" i="22"/>
  <c r="AO20" i="22"/>
  <c r="BD8" i="22"/>
  <c r="AZ8" i="22"/>
  <c r="AV18" i="22"/>
  <c r="AV14" i="22"/>
  <c r="M17" i="22"/>
  <c r="M13" i="22"/>
  <c r="G20" i="22"/>
  <c r="K20" i="22"/>
  <c r="U20" i="22"/>
  <c r="Y20" i="22"/>
  <c r="AB18" i="22"/>
  <c r="AL20" i="22"/>
  <c r="AQ12" i="22"/>
  <c r="AQ16" i="22"/>
  <c r="M16" i="22"/>
  <c r="V20" i="22"/>
  <c r="Z20" i="22"/>
  <c r="AI20" i="22"/>
  <c r="AM20" i="22"/>
  <c r="AP20" i="22"/>
  <c r="AQ13" i="22"/>
  <c r="AQ17" i="22"/>
  <c r="AB13" i="22"/>
  <c r="AQ11" i="22"/>
  <c r="AQ15" i="22"/>
  <c r="M12" i="22"/>
  <c r="F20" i="22"/>
  <c r="J20" i="22"/>
  <c r="M15" i="22"/>
  <c r="M11" i="22"/>
  <c r="E20" i="22"/>
  <c r="I20" i="22"/>
  <c r="W20" i="22"/>
  <c r="AA20" i="22"/>
  <c r="AJ20" i="22"/>
  <c r="AN20" i="22"/>
  <c r="AQ10" i="22"/>
  <c r="AQ14" i="22"/>
  <c r="AQ18" i="22"/>
  <c r="AB11" i="22"/>
  <c r="AB14" i="22"/>
  <c r="AB15" i="22"/>
  <c r="B12" i="39"/>
  <c r="B13" i="39"/>
  <c r="B11" i="39"/>
  <c r="BD20" i="22" l="1"/>
  <c r="AX20" i="22"/>
  <c r="BA20" i="22"/>
  <c r="BB20" i="22"/>
  <c r="BE13" i="22"/>
  <c r="BC20" i="22"/>
  <c r="BE16" i="22"/>
  <c r="AY20" i="22"/>
  <c r="BE17" i="22"/>
  <c r="BE15" i="22"/>
  <c r="BE14" i="22"/>
  <c r="BE18" i="22"/>
  <c r="BE11" i="22"/>
  <c r="AZ20" i="22"/>
  <c r="AW20" i="22"/>
  <c r="AX3" i="22"/>
  <c r="Q27" i="37" l="1"/>
  <c r="P27" i="37"/>
  <c r="O27" i="37"/>
  <c r="N27" i="37"/>
  <c r="M27" i="37"/>
  <c r="L27" i="37"/>
  <c r="R25" i="37"/>
  <c r="R24" i="37"/>
  <c r="R23" i="37"/>
  <c r="R22" i="37"/>
  <c r="R21" i="37"/>
  <c r="R20" i="37"/>
  <c r="R19" i="37"/>
  <c r="R18" i="37"/>
  <c r="R17" i="37"/>
  <c r="R16" i="37"/>
  <c r="R15" i="37"/>
  <c r="R14" i="37"/>
  <c r="R13" i="37"/>
  <c r="R12" i="37"/>
  <c r="R11" i="37"/>
  <c r="B20" i="38" l="1"/>
  <c r="F21" i="22"/>
  <c r="C20" i="38"/>
  <c r="U21" i="22"/>
  <c r="B25" i="38"/>
  <c r="K21" i="22"/>
  <c r="C25" i="38"/>
  <c r="Z21" i="22"/>
  <c r="D20" i="38"/>
  <c r="AJ21" i="22"/>
  <c r="D25" i="38"/>
  <c r="AO21" i="22"/>
  <c r="R27" i="37"/>
  <c r="BC21" i="22" s="1"/>
  <c r="AX21" i="22"/>
  <c r="E25" i="38" l="1"/>
  <c r="E20" i="38"/>
  <c r="P27" i="35"/>
  <c r="AA21" i="22" s="1"/>
  <c r="Q27" i="35"/>
  <c r="AP21" i="22" s="1"/>
  <c r="O27" i="35"/>
  <c r="M27" i="35"/>
  <c r="N27" i="35"/>
  <c r="L27" i="35"/>
  <c r="P26" i="34"/>
  <c r="Y21" i="22" s="1"/>
  <c r="Q26" i="34"/>
  <c r="AN21" i="22" s="1"/>
  <c r="O26" i="34"/>
  <c r="M26" i="34"/>
  <c r="N26" i="34"/>
  <c r="L26" i="34"/>
  <c r="P27" i="17"/>
  <c r="X21" i="22" s="1"/>
  <c r="Q27" i="17"/>
  <c r="AM21" i="22" s="1"/>
  <c r="O27" i="17"/>
  <c r="M27" i="17"/>
  <c r="N27" i="17"/>
  <c r="L27" i="17"/>
  <c r="D24" i="38" l="1"/>
  <c r="D26" i="38"/>
  <c r="D23" i="38"/>
  <c r="C26" i="38"/>
  <c r="L21" i="22"/>
  <c r="B26" i="38"/>
  <c r="J21" i="22"/>
  <c r="B24" i="38"/>
  <c r="C24" i="38"/>
  <c r="I21" i="22"/>
  <c r="B23" i="38"/>
  <c r="C23" i="38"/>
  <c r="R25" i="35"/>
  <c r="R24" i="35"/>
  <c r="R23" i="35"/>
  <c r="R22" i="35"/>
  <c r="R21" i="35"/>
  <c r="R20" i="35"/>
  <c r="R19" i="35"/>
  <c r="R18" i="35"/>
  <c r="R17" i="35"/>
  <c r="R16" i="35"/>
  <c r="R15" i="35"/>
  <c r="R14" i="35"/>
  <c r="R13" i="35"/>
  <c r="R12" i="35"/>
  <c r="R11" i="35"/>
  <c r="R24" i="34"/>
  <c r="R23" i="34"/>
  <c r="R22" i="34"/>
  <c r="R21" i="34"/>
  <c r="R20" i="34"/>
  <c r="R19" i="34"/>
  <c r="R18" i="34"/>
  <c r="R17" i="34"/>
  <c r="R16" i="34"/>
  <c r="R15" i="34"/>
  <c r="R14" i="34"/>
  <c r="R13" i="34"/>
  <c r="R12" i="34"/>
  <c r="E23" i="38" l="1"/>
  <c r="E24" i="38"/>
  <c r="E26" i="38"/>
  <c r="R26" i="34"/>
  <c r="BB21" i="22" s="1"/>
  <c r="R27" i="35"/>
  <c r="BD21" i="22" s="1"/>
  <c r="J28" i="16" l="1"/>
  <c r="J25" i="19"/>
  <c r="U3" i="22" l="1"/>
  <c r="R23" i="17" l="1"/>
  <c r="R25" i="17"/>
  <c r="R24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O11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N25" i="19"/>
  <c r="AL21" i="22" s="1"/>
  <c r="M25" i="19"/>
  <c r="W21" i="22" s="1"/>
  <c r="L25" i="19"/>
  <c r="H21" i="22" s="1"/>
  <c r="K25" i="19"/>
  <c r="I25" i="19"/>
  <c r="H25" i="19"/>
  <c r="N28" i="16"/>
  <c r="AK21" i="22" s="1"/>
  <c r="M28" i="16"/>
  <c r="V21" i="22" s="1"/>
  <c r="L28" i="16"/>
  <c r="G21" i="22" s="1"/>
  <c r="K28" i="16"/>
  <c r="I28" i="16"/>
  <c r="AI21" i="22"/>
  <c r="S8" i="22"/>
  <c r="AB8" i="22" s="1"/>
  <c r="S10" i="22"/>
  <c r="AB10" i="22" s="1"/>
  <c r="D10" i="22"/>
  <c r="AX2" i="22"/>
  <c r="U1" i="22"/>
  <c r="AH8" i="22" l="1"/>
  <c r="AQ8" i="22" s="1"/>
  <c r="AH9" i="22"/>
  <c r="D9" i="22"/>
  <c r="S12" i="22"/>
  <c r="AB12" i="22" s="1"/>
  <c r="S9" i="22"/>
  <c r="AB9" i="22" s="1"/>
  <c r="M10" i="22"/>
  <c r="AV10" i="22"/>
  <c r="BE10" i="22" s="1"/>
  <c r="AW21" i="22"/>
  <c r="T21" i="22"/>
  <c r="D19" i="38"/>
  <c r="D21" i="38"/>
  <c r="E21" i="22"/>
  <c r="B19" i="38"/>
  <c r="C19" i="38"/>
  <c r="D22" i="38"/>
  <c r="C22" i="38"/>
  <c r="B22" i="38"/>
  <c r="C21" i="38"/>
  <c r="B21" i="38"/>
  <c r="R27" i="17"/>
  <c r="BA21" i="22" s="1"/>
  <c r="O28" i="16"/>
  <c r="AY21" i="22" s="1"/>
  <c r="O25" i="19"/>
  <c r="AZ21" i="22" s="1"/>
  <c r="S21" i="22"/>
  <c r="U2" i="22"/>
  <c r="AX1" i="22"/>
  <c r="D20" i="22" l="1"/>
  <c r="AV8" i="22"/>
  <c r="BE8" i="22" s="1"/>
  <c r="M8" i="22"/>
  <c r="AB20" i="22"/>
  <c r="AV12" i="22"/>
  <c r="BE12" i="22" s="1"/>
  <c r="S20" i="22"/>
  <c r="AB21" i="22"/>
  <c r="AV9" i="22"/>
  <c r="BE9" i="22" s="1"/>
  <c r="M9" i="22"/>
  <c r="AH20" i="22"/>
  <c r="AQ9" i="22"/>
  <c r="AQ20" i="22" s="1"/>
  <c r="D27" i="38"/>
  <c r="AH21" i="22"/>
  <c r="AQ21" i="22" s="1"/>
  <c r="AV21" i="22"/>
  <c r="BE21" i="22" s="1"/>
  <c r="E19" i="38"/>
  <c r="D21" i="22"/>
  <c r="M21" i="22" s="1"/>
  <c r="B27" i="38"/>
  <c r="C27" i="38"/>
  <c r="E22" i="38"/>
  <c r="E21" i="38"/>
  <c r="M20" i="22" l="1"/>
  <c r="AV20" i="22"/>
  <c r="BE20" i="22"/>
  <c r="E27" i="38"/>
</calcChain>
</file>

<file path=xl/sharedStrings.xml><?xml version="1.0" encoding="utf-8"?>
<sst xmlns="http://schemas.openxmlformats.org/spreadsheetml/2006/main" count="767" uniqueCount="287">
  <si>
    <t>ÁLTALÁNOS KITÖLTÉSI INFORMÁCIÓK</t>
  </si>
  <si>
    <t>Az elszámolási összesítőben olyan, a megvalósítási időszakban felmerült gazdasági események költségeit lehet elszámolni, amelyek pénzügyi teljesítése (igazolt kifizetése) legkésőbb az elszámolási időszak végét követő 30 napig megtörtént.</t>
  </si>
  <si>
    <t>Előleg számla minden esetben kizárólag rész/végszámlával együtt nyújtható be. Amennyiben adott mérföldkő időszakában az előleghez kapcsolódó rész/végszámla nem került kiállításra és kifizetésre, az előleg számla is csak a következő mérföldkőben számolható el.</t>
  </si>
  <si>
    <t>Abban az esetben, ha az összesítőben szereplő költségek nem kizárólag a projekt által támogatott tevékenységgel kapcsolatban merültek fel, az elszámolni kívánt költségeket arányosan csökkenteni kell.</t>
  </si>
  <si>
    <t>Az excel táblázatban jogcímként kitöltött fülek összesen összege és a könyvvizsgálói nyilatkozat fülre átemelt összegek közötti egyezőséget ellenőrizni szükséges.</t>
  </si>
  <si>
    <t>ÁHT-n belüli kedvezményezettek esetén nem szükséges a könyvvizsgáló általi hitelesítés, ott elegendő a gazdasági vezető (kancellár) által aláírt könyvvizsgálói nyilatkozat. ÁHT-n kívüli kedvezményezettek esetén a benyújtott elszámolás könyvvizsgáló általi hitelesítése kötelező, azonban a hiánypótlás során már nem szükséges újra hitelesíttetni az elszámolást, ott elegendő a cég részéről (gazdasági vezető és/vagy ügyvezető által) aláírt formanyomtatvány.</t>
  </si>
  <si>
    <t>SZEMÉLYI JELLEGŰ KÖLTSÉGEK ÉS JÁRULÉKOK TÁBLÁZAT KITÖLTÉSÉHEZ</t>
  </si>
  <si>
    <t>Projektben résztvevő dolgozó neve</t>
  </si>
  <si>
    <t>A projektben résztvevő munkavállalók, megbízott személyek neve egyesével feltüntetve.</t>
  </si>
  <si>
    <t>Projektben résztvevő dolgozó státusza</t>
  </si>
  <si>
    <t>Legördülő menüből szükséges választani.</t>
  </si>
  <si>
    <t>Elszámolási időszak kezdete és vége</t>
  </si>
  <si>
    <t xml:space="preserve">Azt az időszakot szükséges feltüntetni, amelyre a munkabért kifizeti (pl. 5. havi járandóság: 5. hó, vagy 2018.05.01-2018.05.31), amennyiben megbízási szerződésről van szó, ott annak teljesítésének idejét kell feltüntetni. </t>
  </si>
  <si>
    <t>Az adott hónapban a projektre elszámolt munka-órák száma*</t>
  </si>
  <si>
    <t>Az adott időszakban munkaidő kimutatásokkal alátámasztottan a projektre elszámolt munkaórák száma. A teljes havi ledolgozható munkaóra valamint a projektre elszámolt munkaóra aránya mutatja meg, hogy a projektben részt vevő munkavállaló személyi költsége hány %-ban terhelhető a támogatott projektre. 
* Amennyiben a pályázati felhívás/útmutató megengedi a szabadság, betegszabadság, ünnepnap elszámolását a projekt terhére, úgy szíveskedjenek a feltüntetett munkaórákba beleszámítani ezek idejét is!</t>
  </si>
  <si>
    <t>Pénzügyi teljesítés időpontja</t>
  </si>
  <si>
    <t xml:space="preserve">Az adott időszakra vonatkozó nettó bér kifizetésének dátumát szükséges feltüntetni. </t>
  </si>
  <si>
    <t>Állandó dolgozó (Á), vagy megbízásos dolgozó (M)  (legördülő menü)</t>
  </si>
  <si>
    <t>Projektre elszámolt bruttó bér (Ft)</t>
  </si>
  <si>
    <t>A munkavállalónak adott időszakban bérszámfejtett, projekt keretében elszámolni kívánt bruttó bért (illetményt) vagy a megbízási szerződésben szereplő bruttó összeget.</t>
  </si>
  <si>
    <t>Projektre elszámolt egyéb juttatások (Ft) (pld. napidíj, stb.)</t>
  </si>
  <si>
    <t>A munkavállalónak biztosított, projekt keretében elszámolni kívánt egyéb személyi jellegű juttatások összegét. Pl.: hideg/meleg étkezési utalvány, ruha pénz, munkába járás stb. (hatályos közszolgálati szabályzat, belső szabályzat alapján minden munkavállaló részére biztosított egyéb személyi jellegű juttatások).</t>
  </si>
  <si>
    <t>Projektre elszámolt bruttó bér és juttatások összesen (Ft)</t>
  </si>
  <si>
    <t>Megegyezik az előző oszlopok összegével, azaz a bruttó bér és egyéb juttatások összegével.</t>
  </si>
  <si>
    <t>Projektre elszámolt bruttó bér járuléka (Ft)</t>
  </si>
  <si>
    <t>Adja meg a projektben elszámolni kívánt bruttó bérre / megbízási díjra eső járulékok összegét a hatályos jogszabályoknak megfelelő mértékben.</t>
  </si>
  <si>
    <t>Támogatás típusa</t>
  </si>
  <si>
    <t>Tám. int.</t>
  </si>
  <si>
    <t>ANYAGKÖLTSÉGE, IGÉNYBE VETT SZOLGÁLTATÁS, EGYÉB SZOLGÁLTATÁS, IMMAT.JAVAK, MŰSZAKI/EGYÉB BERENDEZÉSEK BESZERZÉSE, BERUHÁZÁS, FELÚJÍTÁS TÁBLÁZATOK KITÖLTÉSÉHEZ</t>
  </si>
  <si>
    <t>Sorszám</t>
  </si>
  <si>
    <t>Folyamatos sorszámozás.</t>
  </si>
  <si>
    <t>Számviteli bizonylat kiállítójának neve</t>
  </si>
  <si>
    <t>Az elszámoló bizonylaton szereplő szállító neve.</t>
  </si>
  <si>
    <t>Adószáma</t>
  </si>
  <si>
    <t>Az elszámoló bizonylaton szereplő szállító adószáma.</t>
  </si>
  <si>
    <t>Számviteli bizonylat sorszáma</t>
  </si>
  <si>
    <t>Az elszámoló bizonylat sorszáma. Egy sorba csak egy elszámoló bizonylatot vezessen fel.</t>
  </si>
  <si>
    <t>Kiállítás kelte</t>
  </si>
  <si>
    <t>Az elszámoló bizonylaton szereplő kiállítás dátuma.</t>
  </si>
  <si>
    <t>Teljesítés dátuma</t>
  </si>
  <si>
    <t>Az elszámoló bizonylaton szereplő teljesítés dátuma. Amennyiben ilyen dátum nem szerepel az elszámoló bizonylaton, kérjük, hogy az elszámoló bizonylat keltét tüntesse fel ebben az oszlopban.</t>
  </si>
  <si>
    <t>Az elszámoló bizonylat pénzügyi teljesítésének dátuma.</t>
  </si>
  <si>
    <t>Amortizációnál az elszámolt időszak kezdete</t>
  </si>
  <si>
    <t>Az eszköz/jószág aktiválásának kezdete. Amennyiben ez korábbi, minta az adott mérföldkő kezdete, akkor a mérföldkő kezdetének dátuma.</t>
  </si>
  <si>
    <t>Amortizációnál az elszámolt időszak vége</t>
  </si>
  <si>
    <t>Azaz időpont, amikor az eszköz/jószág értéke kifut 0-ára. Amennyiben ez későbbi, mint az adott mérföldkő vége, akkor a mérföldkő végének dátuma.</t>
  </si>
  <si>
    <t>amortizációs kulcs %</t>
  </si>
  <si>
    <t>A Számviteli törvény alapján meghatározott amortizációs kulcs.</t>
  </si>
  <si>
    <t>Gazdasági esemény rövid leírása</t>
  </si>
  <si>
    <t>Az elszámoló bizonylaton szereplő termék vagy szolgáltatás megnevezése.</t>
  </si>
  <si>
    <t>Összeg (bruttó, áfa, nettó)</t>
  </si>
  <si>
    <t>Az elszámoló bizonylaton szereplő teljes összeg bruttó, áfa, nettó bontásban.</t>
  </si>
  <si>
    <t>Projekt terhére elszámolt költségek (Ft) (támogatás, saját forrás, egyéb, összesen)</t>
  </si>
  <si>
    <t>Az elszámoló bizonylat teljes bruttó összegéből a projekt terhére elszámolni kívánt összeg támogatás, saját forrás, egyéb megbontásban.</t>
  </si>
  <si>
    <t>PÉNZÜGYI BESZÁMOLÓ - ALÁTÁMASZTÓ DOKUMENTUMOK LISTÁJA</t>
  </si>
  <si>
    <t>Pénzügyi beszámoló beadáskor minden esetben kötelezően benyújtandó dokumentumok</t>
  </si>
  <si>
    <t>KNY</t>
  </si>
  <si>
    <t>Könyvvizsgálói nyilatkozat</t>
  </si>
  <si>
    <t>Cégvezető és könyvvizsgáló által cégszerűen aláírt eredeti nyilatkozat. ÁHT-n belüli kedvezményezettek esetén nem szükséges a könyvvizsgáló általi hitelesítés, ott elegendő az intézmény gazdálkodásáért felelős (pl. kancellár, gazdasági-,pénzügyi vezető, gazdasági igazgató, stb.) által aláírt könyvvizsgálói nyilatkozat. ÁHT-n kívüli kedvezményezettek esetén a benyújtott elszámolás könyvvizsgáló általi hitelesítése kötelező, azonban a hiánypótlás során már nem szükséges újra hitelesíttetni az elszámolást, ott elegendő a cég részéről (gazdasági vezető és/vagy ügyvezető által) aláírt formanyomtatvány.</t>
  </si>
  <si>
    <t>11, 13,14, 16, 51-56</t>
  </si>
  <si>
    <t>Pénzügyi beszámoló formanyomtatvány</t>
  </si>
  <si>
    <t>LNY</t>
  </si>
  <si>
    <t>Lemondó nyilatkozat (*)</t>
  </si>
  <si>
    <t>Egyéb</t>
  </si>
  <si>
    <t>Szakmai beszámoló formanyomtatvány</t>
  </si>
  <si>
    <t>Az alábbi költség típusokhoz tartozó bizonylat elszámolásakor kötelezően benyújtandó dokumentumok</t>
  </si>
  <si>
    <t>52-53</t>
  </si>
  <si>
    <t>Igénybevett vagy egyéb szolgáltatás</t>
  </si>
  <si>
    <t>11, 13-14,</t>
  </si>
  <si>
    <t>Eszközök, immateriális javak,
műszaki berendezések, gépek,
járművek</t>
  </si>
  <si>
    <t>Beruházások, felújítások</t>
  </si>
  <si>
    <t>A 2017. január 01-je után hatályba lépett támogatási szerződések esetén a beszámoló ellenőrzése mintavételes ellenőrzés útján történik, az ÁVR 100§-a alapján . Az elszámolás beérkezésekor, az excel táblázat első körös ellenőrzése után az ügyintéző mintavételes ellenőrzés keretében kéri be a kiválasztott tételekhez kapcsolódóan költség típusonként az alábbi alátámasztó dokumentumokat.</t>
  </si>
  <si>
    <t>Mintavétel során általánosságban bekérhető dokumentumok listája költség típusonként</t>
  </si>
  <si>
    <t>Költség típus</t>
  </si>
  <si>
    <t>Alátámasztó dokumentum</t>
  </si>
  <si>
    <t>54-56</t>
  </si>
  <si>
    <t>Személyi juttatások és járulékai</t>
  </si>
  <si>
    <t>Munkaszerződés/megbízási szerződés/kinevezési okirat , bérkarton/bérjegyzék, munkaköri leírás, (végzettséget igazoló dokumentáció, önéletrajz amennyiben a Pályázati útmutató előírja) kifizetési bizonylat (bér és járulék), teljesítési igazolás (megbízási szerződés esetén). Amennyiben az előző mérföldkőnél már beküldésre került a mintavételezett dokumentum csak a módosításokat kérjük benyújtani.</t>
  </si>
  <si>
    <t>Anyagköltség</t>
  </si>
  <si>
    <t>Árajánlat, szerződés, eredetivel megegyező hiteles számlamásolat, kiegyenlítést alátámasztó dokumentum (bankkivonat, pénztárbizonylat vagy időszaki pénztárjelentés).</t>
  </si>
  <si>
    <t>Szolgáltatások</t>
  </si>
  <si>
    <t>Árajánlat, szerződés, eredetivel megegyező hiteles számlamásolat, teljesítés igazolás, kiegyenlítést alátámasztó dokumentum (bankkivonat, pénztárbizonylat vagy időszaki pénztárjelentés), 200.000+ÁFA felett kötelező a szerződés és teljesítés igazolás  benyújtása is.</t>
  </si>
  <si>
    <t>Rezsi költségek</t>
  </si>
  <si>
    <t>Eredetivel megegyező hiteles számlamásolat,  főkönyvi kivonat.</t>
  </si>
  <si>
    <t>Immateriális javak beszerzése</t>
  </si>
  <si>
    <t>Árajánlat, szerződés, eredetivel megegyező hiteles számlamásolat, eszköz karton, ütembehelyezési okmány, szállító levél, kiegyenlítést alátámasztó dokumentum  (bankkivonat, pénztárbizonylat vagy időszaki pénztárjelentés).</t>
  </si>
  <si>
    <t>13-14</t>
  </si>
  <si>
    <t>Eszközbeszerzések</t>
  </si>
  <si>
    <t>Árajánlat, szerződés, eredetivel megegyező hiteles számlamásolat,  eszköz karton, üzembe helyezési okmány, szállítólevél,  kiegyenlítést alátámasztó dokumentum  (bankkivonat, pénztárbizonylat vagy időszaki pénztárjelentés).</t>
  </si>
  <si>
    <t>Beruházás, felújítás</t>
  </si>
  <si>
    <t>Árajánlat, szerződés, eredetivel megegyező hiteles számlamásolat, kiegyenlítést alátámasztó dokumentum  (bankkivonat, pénztárbizonylat vagy időszaki pénztárjelentés).</t>
  </si>
  <si>
    <t>támogatás típus rövídítése</t>
  </si>
  <si>
    <t>támogatás típusa</t>
  </si>
  <si>
    <r>
      <rPr>
        <b/>
        <sz val="10"/>
        <color indexed="8"/>
        <rFont val="Calibri"/>
        <family val="2"/>
        <charset val="238"/>
      </rPr>
      <t>K+F</t>
    </r>
    <r>
      <rPr>
        <sz val="10"/>
        <color indexed="8"/>
        <rFont val="Calibri"/>
        <family val="2"/>
        <charset val="238"/>
      </rPr>
      <t>/Alap.</t>
    </r>
  </si>
  <si>
    <t>Alapkutatás</t>
  </si>
  <si>
    <t xml:space="preserve">Kutatás-fejlesztési projekthez nyújtott támogatás </t>
  </si>
  <si>
    <r>
      <rPr>
        <b/>
        <sz val="10"/>
        <color indexed="8"/>
        <rFont val="Calibri"/>
        <family val="2"/>
        <charset val="238"/>
      </rPr>
      <t>K+F</t>
    </r>
    <r>
      <rPr>
        <sz val="10"/>
        <color indexed="8"/>
        <rFont val="Calibri"/>
        <family val="2"/>
        <charset val="238"/>
      </rPr>
      <t>/Alkalm.</t>
    </r>
  </si>
  <si>
    <t>Alkalmazott (ipari) kutatás</t>
  </si>
  <si>
    <r>
      <rPr>
        <b/>
        <sz val="10"/>
        <color indexed="8"/>
        <rFont val="Calibri"/>
        <family val="2"/>
        <charset val="238"/>
      </rPr>
      <t>K+F</t>
    </r>
    <r>
      <rPr>
        <sz val="10"/>
        <color indexed="8"/>
        <rFont val="Calibri"/>
        <family val="2"/>
        <charset val="238"/>
      </rPr>
      <t>/Kis.fejl.</t>
    </r>
  </si>
  <si>
    <t>Kísérleti fejlesztés</t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</si>
  <si>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/Közbesz.</t>
    </r>
  </si>
  <si>
    <t>Közbeszerzés</t>
  </si>
  <si>
    <t>De minimis támogatás</t>
  </si>
  <si>
    <r>
      <rPr>
        <b/>
        <sz val="10"/>
        <color indexed="8"/>
        <rFont val="Calibri"/>
        <family val="2"/>
        <charset val="238"/>
      </rPr>
      <t>D.M</t>
    </r>
    <r>
      <rPr>
        <sz val="10"/>
        <color indexed="8"/>
        <rFont val="Calibri"/>
        <family val="2"/>
        <charset val="238"/>
      </rPr>
      <t>./Koord.</t>
    </r>
  </si>
  <si>
    <t>Koordinációs költség</t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</si>
  <si>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/Tájék.</t>
    </r>
  </si>
  <si>
    <t>Tájékoztatási költség</t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</si>
  <si>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/Piac</t>
    </r>
  </si>
  <si>
    <t>Piacra jutáshoz kapcsolódó költségek</t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</si>
  <si>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/Iparjog</t>
    </r>
  </si>
  <si>
    <t>Iparjogvédelemmel kapcsolatos költségek</t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</si>
  <si>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/Rezsi</t>
    </r>
  </si>
  <si>
    <t>Általános (rezsi) költségek</t>
  </si>
  <si>
    <t>Kut.infra.- b.r.</t>
  </si>
  <si>
    <t>Kutatási infrastruktúrához nyújtott beruházási támogatás</t>
  </si>
  <si>
    <t>Nem állami támogatás</t>
  </si>
  <si>
    <t>Egy példányban kitöltve, eredeti aláírással és bélyegzéssel ellátva kell benyújtani.</t>
  </si>
  <si>
    <t>Formanyomtatvány pénzügyi elszámoláshoz</t>
  </si>
  <si>
    <t>A táblázat adatai a többi munkalapról automatikusan bemásolódnak!</t>
  </si>
  <si>
    <t>Kedvezményezett neve:</t>
  </si>
  <si>
    <t>MINTA Kft.</t>
  </si>
  <si>
    <t>Szerződésszám:</t>
  </si>
  <si>
    <t>2017-1.2.1-NKP-0000-00000</t>
  </si>
  <si>
    <t>Az elszámolással érintett időszak kezdete és vége:</t>
  </si>
  <si>
    <t>2017.11.01.-2018.10.31.</t>
  </si>
  <si>
    <t>N Y I L A T K O Z A T</t>
  </si>
  <si>
    <t>(a kedvezményezett tölti ki)</t>
  </si>
  <si>
    <r>
      <t xml:space="preserve">Alulírott </t>
    </r>
    <r>
      <rPr>
        <i/>
        <sz val="12"/>
        <rFont val="Garamond"/>
        <family val="1"/>
        <charset val="238"/>
      </rPr>
      <t>Minta János</t>
    </r>
    <r>
      <rPr>
        <sz val="12"/>
        <rFont val="Garamond"/>
        <family val="1"/>
        <charset val="238"/>
      </rPr>
      <t xml:space="preserve">, mint a </t>
    </r>
    <r>
      <rPr>
        <b/>
        <i/>
        <sz val="12"/>
        <rFont val="Garamond"/>
        <family val="1"/>
        <charset val="238"/>
      </rPr>
      <t xml:space="preserve">MINTA Kft. </t>
    </r>
    <r>
      <rPr>
        <sz val="12"/>
        <rFont val="Garamond"/>
        <family val="1"/>
        <charset val="238"/>
      </rPr>
      <t xml:space="preserve">cégjegyzésre jogosult vezetője teljes jogi felelősséggel nyilatkozom, hogy a fenti támogatási szerződés alapján a szakmai és pénzügyi beszámolóra vonatkozó előírások szerint a támogatás és a saját/egyéb forrás felhasználásáról, valamint a kamatok tekintetében teljes körű, elkülönített nyilvántartást vezetek. 
Az elszámolni kívánt költségek az adott projektre vonatkozó tárgyi és időbeli elszámolhatósági szabályokkal összhangban, számlákkal vagy egyéb a költséget igazoló számviteli bizonylatokkal alátámasztva, teljesítésigazolás mellett kerültek felhasználásra és azokra további EU-s vagy egyéb hazai támogatás nem került elszámolásra.
A szerződés melléklete alapján, a számlaösszesítőkben feltüntetett részfeladatok teljesítése során keletkezett ráfordítások összege </t>
    </r>
    <r>
      <rPr>
        <b/>
        <i/>
        <sz val="12"/>
        <rFont val="Garamond"/>
        <family val="1"/>
        <charset val="238"/>
      </rPr>
      <t xml:space="preserve">20 161 144 </t>
    </r>
    <r>
      <rPr>
        <sz val="12"/>
        <rFont val="Garamond"/>
        <family val="1"/>
        <charset val="238"/>
      </rPr>
      <t xml:space="preserve">Ft azaz </t>
    </r>
    <r>
      <rPr>
        <b/>
        <i/>
        <sz val="12"/>
        <rFont val="Garamond"/>
        <family val="1"/>
        <charset val="238"/>
      </rPr>
      <t>Húszmillió-egyszázhatvanegyezer-egyszáznegyvennégy forint</t>
    </r>
    <r>
      <rPr>
        <sz val="12"/>
        <rFont val="Garamond"/>
        <family val="1"/>
        <charset val="238"/>
      </rPr>
      <t>, az alábbi forrásonként és jogcímenként kerülnek elszámolásra. A kimutatott ráfordítások a szerződésben vállalt célok megvalósítása érdekében merültek fel.</t>
    </r>
  </si>
  <si>
    <t>Költségtípusok</t>
  </si>
  <si>
    <t>Támogatás (Ft)</t>
  </si>
  <si>
    <t>Saját forrás (Ft)</t>
  </si>
  <si>
    <t>Egyéb forrás (Ft)</t>
  </si>
  <si>
    <t>Összesen (Ft)</t>
  </si>
  <si>
    <t xml:space="preserve">54. Személyi juttatások </t>
  </si>
  <si>
    <t xml:space="preserve">56. Munkaadókat terhelő járulékok </t>
  </si>
  <si>
    <t>51. Anyagköltség</t>
  </si>
  <si>
    <t>52. Igénybe vett szolgáltatások</t>
  </si>
  <si>
    <t>53. Egyéb szolgáltatások</t>
  </si>
  <si>
    <t>11. Immateriális javak</t>
  </si>
  <si>
    <t>13. Műszaki gépek berendezések, járművek</t>
  </si>
  <si>
    <t>14. Egyéb berendezések, felszerelések, járművek</t>
  </si>
  <si>
    <t>16. Beruházások, felújítások</t>
  </si>
  <si>
    <t>Összesen:</t>
  </si>
  <si>
    <t>Budapest,  2019. év 04. hó 12. nap.</t>
  </si>
  <si>
    <t>…………………………</t>
  </si>
  <si>
    <t xml:space="preserve"> </t>
  </si>
  <si>
    <t>PH.</t>
  </si>
  <si>
    <t>Minta János ügyvezető igazgató</t>
  </si>
  <si>
    <r>
      <t xml:space="preserve">Alulírott </t>
    </r>
    <r>
      <rPr>
        <b/>
        <i/>
        <sz val="12"/>
        <rFont val="Garamond"/>
        <family val="1"/>
        <charset val="238"/>
      </rPr>
      <t>Könyvvizsgáló Katalin</t>
    </r>
    <r>
      <rPr>
        <sz val="12"/>
        <color indexed="23"/>
        <rFont val="Garamond"/>
        <family val="1"/>
        <charset val="238"/>
      </rPr>
      <t>,</t>
    </r>
    <r>
      <rPr>
        <sz val="12"/>
        <rFont val="Garamond"/>
        <family val="1"/>
        <charset val="238"/>
      </rPr>
      <t xml:space="preserve"> mint a </t>
    </r>
    <r>
      <rPr>
        <b/>
        <i/>
        <sz val="12"/>
        <rFont val="Garamond"/>
        <family val="1"/>
        <charset val="238"/>
      </rPr>
      <t xml:space="preserve">MINTA Kft </t>
    </r>
    <r>
      <rPr>
        <sz val="12"/>
        <rFont val="Garamond"/>
        <family val="1"/>
        <charset val="238"/>
      </rPr>
      <t xml:space="preserve"> társaság/szervezet (megbízott) könyvvizsgálója, és </t>
    </r>
    <r>
      <rPr>
        <b/>
        <i/>
        <sz val="12"/>
        <rFont val="Garamond"/>
        <family val="1"/>
        <charset val="238"/>
      </rPr>
      <t>Gazdasági Gabriella</t>
    </r>
    <r>
      <rPr>
        <sz val="12"/>
        <color indexed="23"/>
        <rFont val="Garamond"/>
        <family val="1"/>
        <charset val="238"/>
      </rPr>
      <t>,</t>
    </r>
    <r>
      <rPr>
        <sz val="12"/>
        <rFont val="Garamond"/>
        <family val="1"/>
        <charset val="238"/>
      </rPr>
      <t xml:space="preserve"> mint a </t>
    </r>
    <r>
      <rPr>
        <b/>
        <i/>
        <sz val="12"/>
        <rFont val="Garamond"/>
        <family val="1"/>
        <charset val="238"/>
      </rPr>
      <t xml:space="preserve">MINTA Kft </t>
    </r>
    <r>
      <rPr>
        <sz val="12"/>
        <rFont val="Garamond"/>
        <family val="1"/>
        <charset val="238"/>
      </rPr>
      <t>társaság/szervezet gazdasági vezetője igazolom, hogy a fenti adatok a MINTA Kft. elkülönített számviteli nyilvántartásával megegyeznek.</t>
    </r>
  </si>
  <si>
    <t>………………………</t>
  </si>
  <si>
    <t>gazdasági vezető aláírása*</t>
  </si>
  <si>
    <t>könyvvizsgáló aláírása*</t>
  </si>
  <si>
    <t xml:space="preserve">Gazdasági Gabriella </t>
  </si>
  <si>
    <t>Könyvvizsgálói Kamaránál nyilvántartott bejegyzési szám: …………………….</t>
  </si>
  <si>
    <t>Könyvvizsgáló Katalin</t>
  </si>
  <si>
    <t>* Az aláírók nevét nyomtatott betűkkel is kérjük kitölteni.</t>
  </si>
  <si>
    <t>Mérföldkő dátuma::</t>
  </si>
  <si>
    <t>54 -56 SZEMÉLYI JUTTATÁSOK ÉS JÁRULÉKAI</t>
  </si>
  <si>
    <t>Projektben résztvevő dolgozók</t>
  </si>
  <si>
    <t>Az elszámolt időszak</t>
  </si>
  <si>
    <r>
      <t xml:space="preserve">Az adott hónapban a projektre elszámolt </t>
    </r>
    <r>
      <rPr>
        <b/>
        <sz val="10"/>
        <rFont val="Garamond"/>
        <family val="1"/>
        <charset val="238"/>
      </rPr>
      <t>munka-órák</t>
    </r>
    <r>
      <rPr>
        <sz val="8"/>
        <rFont val="Garamond"/>
        <family val="1"/>
        <charset val="238"/>
      </rPr>
      <t xml:space="preserve"> száma*</t>
    </r>
  </si>
  <si>
    <r>
      <t>Állandó dolgozó (Á), vagy megbí-zásos dolgozó (M)  (</t>
    </r>
    <r>
      <rPr>
        <i/>
        <sz val="8"/>
        <rFont val="Garamond"/>
        <family val="1"/>
        <charset val="238"/>
      </rPr>
      <t>legördülő menű</t>
    </r>
    <r>
      <rPr>
        <sz val="8"/>
        <rFont val="Garamond"/>
        <family val="1"/>
        <charset val="238"/>
      </rPr>
      <t>)</t>
    </r>
  </si>
  <si>
    <t>neve</t>
  </si>
  <si>
    <r>
      <t>státusza (</t>
    </r>
    <r>
      <rPr>
        <i/>
        <sz val="8"/>
        <rFont val="Garamond"/>
        <family val="1"/>
        <charset val="238"/>
      </rPr>
      <t>legördülő menű</t>
    </r>
    <r>
      <rPr>
        <sz val="8"/>
        <rFont val="Garamond"/>
        <family val="1"/>
        <charset val="238"/>
      </rPr>
      <t xml:space="preserve">)
</t>
    </r>
  </si>
  <si>
    <t>kezdete (dátum)</t>
  </si>
  <si>
    <t>vége (dátum)</t>
  </si>
  <si>
    <t>Támogatás</t>
  </si>
  <si>
    <t>Saját forrás</t>
  </si>
  <si>
    <t>Egyéb forrás</t>
  </si>
  <si>
    <t>Minta János</t>
  </si>
  <si>
    <t>K+F munkatárs</t>
  </si>
  <si>
    <t>Á</t>
  </si>
  <si>
    <t>K+F/Alap.</t>
  </si>
  <si>
    <t>Gipsz Jakab</t>
  </si>
  <si>
    <t>Techn., segédszem.</t>
  </si>
  <si>
    <t>Szabó János</t>
  </si>
  <si>
    <t>K+F/Kis.fejl.</t>
  </si>
  <si>
    <t>Kiss János</t>
  </si>
  <si>
    <t>* Amennyiben a pályázati felhívás/útmutató megengedi a szabadság, betegszabadság, ünnepnap elszámolását a projekt terhére, úgy szíveskedjenek a feltüntetett munkaórákba beleszámítani ezek idejét is!</t>
  </si>
  <si>
    <t>51 Anyagköltség</t>
  </si>
  <si>
    <t>Sor-szám</t>
  </si>
  <si>
    <t>Összege (Ft)</t>
  </si>
  <si>
    <t>Projekt terhére elszámolt költségek (Ft)</t>
  </si>
  <si>
    <t>szám</t>
  </si>
  <si>
    <t>Bruttó</t>
  </si>
  <si>
    <t>Nettó</t>
  </si>
  <si>
    <t>ÁFA</t>
  </si>
  <si>
    <t>Egyéb f.</t>
  </si>
  <si>
    <t>Összesen</t>
  </si>
  <si>
    <t>1.</t>
  </si>
  <si>
    <t>ANYAG Kft.</t>
  </si>
  <si>
    <t>11111111-1-11</t>
  </si>
  <si>
    <t>A-12345</t>
  </si>
  <si>
    <t>műszerdoboz, tápegység</t>
  </si>
  <si>
    <t>2.</t>
  </si>
  <si>
    <t>Nitrogén Kft.</t>
  </si>
  <si>
    <t>22222222-2-22</t>
  </si>
  <si>
    <t>B-11111</t>
  </si>
  <si>
    <t>cseppfolyós nitrogén</t>
  </si>
  <si>
    <t>3.</t>
  </si>
  <si>
    <t>Import Gmbh.</t>
  </si>
  <si>
    <t>12345</t>
  </si>
  <si>
    <t>Toxkit</t>
  </si>
  <si>
    <t>4.</t>
  </si>
  <si>
    <t>Nemzeti Adó- és Vámhivatal</t>
  </si>
  <si>
    <t>15789934-2-51</t>
  </si>
  <si>
    <t>Fordított áfa - toxkit-Import Gmbh. - 12345</t>
  </si>
  <si>
    <t xml:space="preserve"> Összesen</t>
  </si>
  <si>
    <t xml:space="preserve"> 52 Igénybe vett szolgáltatások</t>
  </si>
  <si>
    <t>Rezsi Bt</t>
  </si>
  <si>
    <t>33333333-3-33</t>
  </si>
  <si>
    <t>100</t>
  </si>
  <si>
    <t>2018.11.29</t>
  </si>
  <si>
    <t>rezsi</t>
  </si>
  <si>
    <t>D.M./Rezsi</t>
  </si>
  <si>
    <t>Szolg Bt.</t>
  </si>
  <si>
    <t>44444444-4-44</t>
  </si>
  <si>
    <t>SZ-123456</t>
  </si>
  <si>
    <t>2018.10.01</t>
  </si>
  <si>
    <t>2018.10.08</t>
  </si>
  <si>
    <t>tanácsadás</t>
  </si>
  <si>
    <t>-</t>
  </si>
  <si>
    <t>53 EGYÉB SZOLGÁLTATÁSOK</t>
  </si>
  <si>
    <t xml:space="preserve"> 11 IMMATERIÁLIS JAVAK BESZERZÉSE</t>
  </si>
  <si>
    <t>Amortizációnál az elszámolt időszak</t>
  </si>
  <si>
    <t>amortizá-ciós kulcs %</t>
  </si>
  <si>
    <t>Licence Kft.</t>
  </si>
  <si>
    <t>7777777-7-77</t>
  </si>
  <si>
    <t>SZA99999</t>
  </si>
  <si>
    <t>professional licenc - éves écs</t>
  </si>
  <si>
    <t>13 Műszaki berendezések, gépek, járművek</t>
  </si>
  <si>
    <t>Eszköz Kft.</t>
  </si>
  <si>
    <t>55555555-5-55</t>
  </si>
  <si>
    <t>E-12345</t>
  </si>
  <si>
    <t>monitorok - előleg</t>
  </si>
  <si>
    <t>R-11111</t>
  </si>
  <si>
    <t>monitorok - részszámla</t>
  </si>
  <si>
    <t>V-22222</t>
  </si>
  <si>
    <t>monitorok - végszámla - 1/2 évre von.écs</t>
  </si>
  <si>
    <t>14 Egyéb  berendezések, felszerelések, járművek</t>
  </si>
  <si>
    <t xml:space="preserve">16 BERUZÁZÁSOK, FELÚJÍTÁSOK </t>
  </si>
  <si>
    <t>Mérföldkő dátuma:</t>
  </si>
  <si>
    <t xml:space="preserve"> TÁMOGATÁS</t>
  </si>
  <si>
    <t xml:space="preserve"> SAJÁT FORRÁS</t>
  </si>
  <si>
    <t>EGYÉB FORRÁS</t>
  </si>
  <si>
    <t>ÖSSZESÍTÉS</t>
  </si>
  <si>
    <t>sor-szám</t>
  </si>
  <si>
    <t>támog. int.</t>
  </si>
  <si>
    <t>(54) 
személyi juttatások</t>
  </si>
  <si>
    <t>(56)
járulék</t>
  </si>
  <si>
    <t>(51)
anyagköltség</t>
  </si>
  <si>
    <t>(52)
igénybe vett szolgáltatások</t>
  </si>
  <si>
    <t>(53)
egyéb szolgáltatások</t>
  </si>
  <si>
    <t>(11)
immateriális javak beszerzése</t>
  </si>
  <si>
    <t>(13)
műszaki berendezések</t>
  </si>
  <si>
    <t>(14)
egyéb berendezések</t>
  </si>
  <si>
    <t>(16)
beruházás,felújítás</t>
  </si>
  <si>
    <t>összesen</t>
  </si>
  <si>
    <r>
      <rPr>
        <b/>
        <sz val="10"/>
        <color indexed="8"/>
        <rFont val="Garamond"/>
        <family val="1"/>
        <charset val="238"/>
      </rPr>
      <t>K+F</t>
    </r>
    <r>
      <rPr>
        <sz val="10"/>
        <color indexed="8"/>
        <rFont val="Garamond"/>
        <family val="1"/>
        <charset val="238"/>
      </rPr>
      <t>/Alap.</t>
    </r>
  </si>
  <si>
    <r>
      <rPr>
        <b/>
        <sz val="10"/>
        <color indexed="8"/>
        <rFont val="Garamond"/>
        <family val="1"/>
        <charset val="238"/>
      </rPr>
      <t>K+F</t>
    </r>
    <r>
      <rPr>
        <sz val="10"/>
        <color indexed="8"/>
        <rFont val="Garamond"/>
        <family val="1"/>
        <charset val="238"/>
      </rPr>
      <t>/Alkalm.</t>
    </r>
  </si>
  <si>
    <r>
      <rPr>
        <b/>
        <sz val="10"/>
        <color indexed="8"/>
        <rFont val="Garamond"/>
        <family val="1"/>
        <charset val="238"/>
      </rPr>
      <t>K+F</t>
    </r>
    <r>
      <rPr>
        <sz val="10"/>
        <color indexed="8"/>
        <rFont val="Garamond"/>
        <family val="1"/>
        <charset val="238"/>
      </rPr>
      <t>/Kis.fejl.</t>
    </r>
  </si>
  <si>
    <r>
      <rPr>
        <b/>
        <sz val="10"/>
        <color indexed="8"/>
        <rFont val="Garamond"/>
        <family val="1"/>
        <charset val="238"/>
      </rPr>
      <t>D.M.</t>
    </r>
    <r>
      <rPr>
        <sz val="10"/>
        <color indexed="8"/>
        <rFont val="Garamond"/>
        <family val="1"/>
        <charset val="238"/>
      </rPr>
      <t>/Közbesz.</t>
    </r>
  </si>
  <si>
    <r>
      <rPr>
        <b/>
        <sz val="10"/>
        <color indexed="8"/>
        <rFont val="Garamond"/>
        <family val="1"/>
        <charset val="238"/>
      </rPr>
      <t>D.M</t>
    </r>
    <r>
      <rPr>
        <sz val="10"/>
        <color indexed="8"/>
        <rFont val="Garamond"/>
        <family val="1"/>
        <charset val="238"/>
      </rPr>
      <t>./Koord.</t>
    </r>
  </si>
  <si>
    <r>
      <rPr>
        <b/>
        <sz val="10"/>
        <color indexed="8"/>
        <rFont val="Garamond"/>
        <family val="1"/>
        <charset val="238"/>
      </rPr>
      <t>D.M.</t>
    </r>
    <r>
      <rPr>
        <sz val="10"/>
        <color indexed="8"/>
        <rFont val="Garamond"/>
        <family val="1"/>
        <charset val="238"/>
      </rPr>
      <t>/Tájék.</t>
    </r>
  </si>
  <si>
    <r>
      <rPr>
        <b/>
        <sz val="10"/>
        <color indexed="8"/>
        <rFont val="Garamond"/>
        <family val="1"/>
        <charset val="238"/>
      </rPr>
      <t>D.M.</t>
    </r>
    <r>
      <rPr>
        <sz val="10"/>
        <color indexed="8"/>
        <rFont val="Garamond"/>
        <family val="1"/>
        <charset val="238"/>
      </rPr>
      <t>/Piac</t>
    </r>
  </si>
  <si>
    <r>
      <rPr>
        <b/>
        <sz val="10"/>
        <color indexed="8"/>
        <rFont val="Garamond"/>
        <family val="1"/>
        <charset val="238"/>
      </rPr>
      <t>D.M.</t>
    </r>
    <r>
      <rPr>
        <sz val="10"/>
        <color indexed="8"/>
        <rFont val="Garamond"/>
        <family val="1"/>
        <charset val="238"/>
      </rPr>
      <t>/Iparjog</t>
    </r>
  </si>
  <si>
    <r>
      <rPr>
        <b/>
        <sz val="10"/>
        <color indexed="8"/>
        <rFont val="Garamond"/>
        <family val="1"/>
        <charset val="238"/>
      </rPr>
      <t>D.M.</t>
    </r>
    <r>
      <rPr>
        <sz val="10"/>
        <color indexed="8"/>
        <rFont val="Garamond"/>
        <family val="1"/>
        <charset val="238"/>
      </rPr>
      <t>/Rezsi</t>
    </r>
  </si>
  <si>
    <t>elszámolt költségek összegzése:</t>
  </si>
  <si>
    <t>költségösszegzés a számlaösszesítők alapján:</t>
  </si>
  <si>
    <t>Lemondó Nyilatkozat</t>
  </si>
  <si>
    <t>Kedvezményezett neve</t>
  </si>
  <si>
    <t>Szerződésszám</t>
  </si>
  <si>
    <r>
      <t xml:space="preserve">Alulírott </t>
    </r>
    <r>
      <rPr>
        <b/>
        <i/>
        <sz val="12"/>
        <rFont val="Garamond"/>
        <family val="1"/>
        <charset val="238"/>
      </rPr>
      <t>&lt;név&gt;</t>
    </r>
    <r>
      <rPr>
        <sz val="12"/>
        <rFont val="Garamond"/>
        <family val="1"/>
        <charset val="238"/>
      </rPr>
      <t xml:space="preserve">, mint a </t>
    </r>
    <r>
      <rPr>
        <b/>
        <i/>
        <sz val="12"/>
        <rFont val="Garamond"/>
        <family val="1"/>
        <charset val="238"/>
      </rPr>
      <t>&lt;kedvezményezett megnevezése&gt;</t>
    </r>
    <r>
      <rPr>
        <sz val="12"/>
        <rFont val="Garamond"/>
        <family val="1"/>
        <charset val="238"/>
      </rPr>
      <t xml:space="preserve"> társaság/szervezet cégjegyzésre jogosult vezetője nyilatkozom, hogy a fenti azonosító számú projekt megvalósításához a megítélt támogatásból összesen </t>
    </r>
    <r>
      <rPr>
        <b/>
        <i/>
        <sz val="12"/>
        <rFont val="Garamond"/>
        <family val="1"/>
        <charset val="238"/>
      </rPr>
      <t>&lt;a ténylegesen elszámolt támogatás összege&gt;</t>
    </r>
    <r>
      <rPr>
        <sz val="12"/>
        <rFont val="Garamond"/>
        <family val="1"/>
        <charset val="238"/>
      </rPr>
      <t xml:space="preserve"> Ft került felhasználásra. A fennmaradó </t>
    </r>
    <r>
      <rPr>
        <b/>
        <i/>
        <sz val="12"/>
        <rFont val="Garamond"/>
        <family val="1"/>
        <charset val="238"/>
      </rPr>
      <t>&lt;a megítélt és a tényleges támogatás különbsége&gt;</t>
    </r>
    <r>
      <rPr>
        <sz val="12"/>
        <rFont val="Garamond"/>
        <family val="1"/>
        <charset val="238"/>
      </rPr>
      <t xml:space="preserve"> Ft támogatást a továbbiakban nem kívánom igénybe venni, így arról lemondok. </t>
    </r>
  </si>
  <si>
    <t>Hely, dátum</t>
  </si>
  <si>
    <t>………………………………</t>
  </si>
  <si>
    <t>Kedvezményezett cégszerű *</t>
  </si>
  <si>
    <t>aláírása</t>
  </si>
  <si>
    <t>Ph.</t>
  </si>
  <si>
    <r>
      <t>*</t>
    </r>
    <r>
      <rPr>
        <sz val="10"/>
        <rFont val="Garamond"/>
        <family val="1"/>
        <charset val="238"/>
      </rPr>
      <t xml:space="preserve"> Az aláírók nevét nyomtatott betűkkel is kérjük kitölteni</t>
    </r>
  </si>
  <si>
    <t>Az egyes tevékenységekhez kapcsolódó jóváhagyott támogatási intenzitás.</t>
  </si>
  <si>
    <t>Legördülő menüből szükséges választani. A jóváhagyott támogatási tevékenységek.</t>
  </si>
  <si>
    <t>Kitöltött excel táblázat (az üres költségösszesítő oldalak is) szerkeszthető .excel és cégszerűen aláírt (valamennyi szignózott oldala) .pdf formátumban elektronikusan a benyújtott beszámoló mellékleteként csatolva.</t>
  </si>
  <si>
    <t>Kedvezményezett által cégszerűen aláírt formában kell beadni (elektronikusan a beszámoló mellékleteként), amennyiben a megítélt támogatás nem került teljes mértékben felhasználásra</t>
  </si>
  <si>
    <t>A pénzügyi beszámoló csak szakmai beszámolóval együtt nyújtható be. A kitöltött szakmai beszámoló formanyomtatványt elektronikusan a szakmai beszámoló mellékleteként, szerkeszthető és cégszerűen aláírt pdf formátumban szükséges csatolni.</t>
  </si>
  <si>
    <t>A szolgáltatókkal megkötött szerződések, azok mellékletei, a szolgáltatatás eredményét alátámasztó dokumentumok elektronikusan a szakmai beszámoló mellékleteként csatolva.</t>
  </si>
  <si>
    <t>Árajánlatok, megrendelők/szerződések, eszközkarton, üzembe helyezési jegyzőkönyv, fotódokumentáció (ahol releváns, például eszközök esetében) elektronikusan a szakmai beszámoló mellékleteként csatolva.</t>
  </si>
  <si>
    <t>Beruházásra, felújításra vonatkozó tervek, kivitelezésre vonatkozó költségvetés, bonyolítói vagy műszaki ellenőri teljesítési igazolás, rész vagy végleges átadás–átvételi jegyzőkönyv, használatba vételi engedély (amennyiben már rendelkeznek vele), fotódokumentáció elektronikusan a szakmai beszámoló mellékleteként csatolva.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</si>
</sst>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_-* #,##0\ _F_t_-;\-* #,##0\ _F_t_-;_-* &quot;-&quot;??\ _F_t_-;_-@_-"/>
    <numFmt numFmtId="166" formatCode="yyyy/mm/dd;@"/>
  </numFmts>
  <fonts count="3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8"/>
      <color indexed="10"/>
      <name val="Garamond"/>
      <family val="1"/>
      <charset val="238"/>
    </font>
    <font>
      <sz val="8"/>
      <name val="Garamond"/>
      <family val="1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Garamond"/>
      <family val="1"/>
      <charset val="238"/>
    </font>
    <font>
      <b/>
      <sz val="10"/>
      <name val="Garamond"/>
      <family val="1"/>
      <charset val="238"/>
    </font>
    <font>
      <b/>
      <sz val="9"/>
      <name val="Garamond"/>
      <family val="1"/>
      <charset val="238"/>
    </font>
    <font>
      <i/>
      <sz val="8"/>
      <name val="Garamond"/>
      <family val="1"/>
      <charset val="238"/>
    </font>
    <font>
      <b/>
      <sz val="8"/>
      <name val="Garamond"/>
      <family val="1"/>
      <charset val="238"/>
    </font>
    <font>
      <sz val="9"/>
      <name val="Garamond"/>
      <family val="1"/>
      <charset val="238"/>
    </font>
    <font>
      <b/>
      <sz val="12"/>
      <name val="Garamond"/>
      <family val="1"/>
      <charset val="238"/>
    </font>
    <font>
      <sz val="8"/>
      <color rgb="FF00B0F0"/>
      <name val="Garamond"/>
      <family val="1"/>
      <charset val="238"/>
    </font>
    <font>
      <sz val="12"/>
      <name val="Garamond"/>
      <family val="1"/>
      <charset val="238"/>
    </font>
    <font>
      <i/>
      <sz val="12"/>
      <name val="Garamond"/>
      <family val="1"/>
      <charset val="238"/>
    </font>
    <font>
      <b/>
      <i/>
      <sz val="12"/>
      <name val="Garamond"/>
      <family val="1"/>
      <charset val="238"/>
    </font>
    <font>
      <sz val="14"/>
      <name val="Garamond"/>
      <family val="1"/>
      <charset val="238"/>
    </font>
    <font>
      <sz val="12"/>
      <color indexed="23"/>
      <name val="Garamond"/>
      <family val="1"/>
      <charset val="238"/>
    </font>
    <font>
      <vertAlign val="superscript"/>
      <sz val="10"/>
      <name val="Garamond"/>
      <family val="1"/>
      <charset val="238"/>
    </font>
    <font>
      <sz val="10"/>
      <color indexed="8"/>
      <name val="Garamond"/>
      <family val="1"/>
      <charset val="238"/>
    </font>
    <font>
      <b/>
      <sz val="10"/>
      <color indexed="8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sz val="10"/>
      <name val="Arial"/>
      <family val="2"/>
      <charset val="238"/>
    </font>
    <font>
      <sz val="8"/>
      <name val="Arial CE"/>
      <family val="2"/>
      <charset val="238"/>
    </font>
    <font>
      <b/>
      <sz val="14"/>
      <name val="Garamond"/>
      <family val="1"/>
      <charset val="238"/>
    </font>
    <font>
      <sz val="8.5"/>
      <name val="Garamond"/>
      <family val="1"/>
      <charset val="238"/>
    </font>
    <font>
      <b/>
      <sz val="14"/>
      <color rgb="FFFF0000"/>
      <name val="Garamond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</cellStyleXfs>
  <cellXfs count="394">
    <xf numFmtId="0" fontId="0" fillId="0" borderId="0" xfId="0"/>
    <xf numFmtId="0" fontId="1" fillId="0" borderId="0" xfId="0" applyFont="1"/>
    <xf numFmtId="0" fontId="8" fillId="4" borderId="1" xfId="0" applyFont="1" applyFill="1" applyBorder="1"/>
    <xf numFmtId="0" fontId="9" fillId="0" borderId="5" xfId="0" applyFont="1" applyBorder="1"/>
    <xf numFmtId="0" fontId="8" fillId="3" borderId="6" xfId="0" applyFont="1" applyFill="1" applyBorder="1"/>
    <xf numFmtId="0" fontId="8" fillId="3" borderId="7" xfId="0" applyFont="1" applyFill="1" applyBorder="1"/>
    <xf numFmtId="0" fontId="6" fillId="0" borderId="42" xfId="0" applyFont="1" applyBorder="1"/>
    <xf numFmtId="0" fontId="8" fillId="4" borderId="43" xfId="0" applyFont="1" applyFill="1" applyBorder="1"/>
    <xf numFmtId="0" fontId="8" fillId="3" borderId="44" xfId="0" applyFont="1" applyFill="1" applyBorder="1" applyAlignment="1">
      <alignment horizontal="left"/>
    </xf>
    <xf numFmtId="0" fontId="6" fillId="0" borderId="19" xfId="0" applyFont="1" applyBorder="1"/>
    <xf numFmtId="0" fontId="8" fillId="0" borderId="19" xfId="0" applyFont="1" applyBorder="1"/>
    <xf numFmtId="0" fontId="6" fillId="0" borderId="20" xfId="0" applyFont="1" applyBorder="1"/>
    <xf numFmtId="0" fontId="8" fillId="4" borderId="8" xfId="0" applyFont="1" applyFill="1" applyBorder="1"/>
    <xf numFmtId="0" fontId="8" fillId="0" borderId="20" xfId="0" applyFont="1" applyBorder="1"/>
    <xf numFmtId="0" fontId="1" fillId="0" borderId="15" xfId="0" applyFont="1" applyBorder="1"/>
    <xf numFmtId="0" fontId="9" fillId="0" borderId="5" xfId="0" applyFont="1" applyBorder="1" applyAlignment="1">
      <alignment wrapText="1"/>
    </xf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 applyAlignment="1">
      <alignment wrapText="1"/>
    </xf>
    <xf numFmtId="0" fontId="10" fillId="0" borderId="0" xfId="0" applyFont="1"/>
    <xf numFmtId="0" fontId="5" fillId="0" borderId="0" xfId="0" applyFont="1"/>
    <xf numFmtId="49" fontId="5" fillId="0" borderId="0" xfId="0" applyNumberFormat="1" applyFont="1" applyAlignment="1">
      <alignment vertical="top" wrapText="1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left" vertical="top" wrapText="1"/>
    </xf>
    <xf numFmtId="0" fontId="5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165" fontId="5" fillId="0" borderId="20" xfId="1" applyNumberFormat="1" applyFont="1" applyBorder="1" applyAlignment="1">
      <alignment horizontal="center" vertical="center" wrapText="1"/>
    </xf>
    <xf numFmtId="165" fontId="5" fillId="0" borderId="28" xfId="1" applyNumberFormat="1" applyFont="1" applyBorder="1" applyAlignment="1">
      <alignment horizontal="center" vertical="center" wrapText="1"/>
    </xf>
    <xf numFmtId="165" fontId="5" fillId="0" borderId="29" xfId="1" applyNumberFormat="1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center" vertical="center" wrapText="1"/>
    </xf>
    <xf numFmtId="165" fontId="5" fillId="0" borderId="9" xfId="1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49" fontId="5" fillId="0" borderId="25" xfId="0" applyNumberFormat="1" applyFont="1" applyBorder="1" applyAlignment="1">
      <alignment horizontal="left" wrapText="1"/>
    </xf>
    <xf numFmtId="166" fontId="5" fillId="0" borderId="4" xfId="0" applyNumberFormat="1" applyFont="1" applyBorder="1" applyAlignment="1">
      <alignment horizontal="right"/>
    </xf>
    <xf numFmtId="3" fontId="5" fillId="0" borderId="19" xfId="1" applyNumberFormat="1" applyFont="1" applyBorder="1" applyAlignment="1" applyProtection="1">
      <alignment horizontal="right" vertical="center"/>
      <protection locked="0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3" fontId="5" fillId="0" borderId="25" xfId="1" applyNumberFormat="1" applyFont="1" applyFill="1" applyBorder="1" applyAlignment="1" applyProtection="1">
      <alignment horizontal="right" vertical="center"/>
      <protection locked="0"/>
    </xf>
    <xf numFmtId="3" fontId="5" fillId="0" borderId="23" xfId="1" applyNumberFormat="1" applyFont="1" applyBorder="1" applyAlignment="1" applyProtection="1">
      <alignment horizontal="right" vertical="center"/>
      <protection locked="0"/>
    </xf>
    <xf numFmtId="3" fontId="5" fillId="0" borderId="26" xfId="1" applyNumberFormat="1" applyFont="1" applyBorder="1" applyAlignment="1" applyProtection="1">
      <alignment horizontal="right" vertical="center"/>
      <protection locked="0"/>
    </xf>
    <xf numFmtId="3" fontId="5" fillId="5" borderId="19" xfId="1" applyNumberFormat="1" applyFont="1" applyFill="1" applyBorder="1" applyAlignment="1" applyProtection="1">
      <alignment horizontal="right" vertical="center"/>
      <protection locked="0"/>
    </xf>
    <xf numFmtId="3" fontId="5" fillId="0" borderId="17" xfId="1" applyNumberFormat="1" applyFont="1" applyBorder="1" applyAlignment="1">
      <alignment horizontal="right"/>
    </xf>
    <xf numFmtId="3" fontId="5" fillId="0" borderId="2" xfId="1" applyNumberFormat="1" applyFont="1" applyFill="1" applyBorder="1" applyAlignment="1" applyProtection="1">
      <alignment horizontal="right" vertical="center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3" fontId="5" fillId="0" borderId="3" xfId="1" applyNumberFormat="1" applyFont="1" applyFill="1" applyBorder="1" applyAlignment="1" applyProtection="1">
      <alignment horizontal="right" vertical="center"/>
      <protection locked="0"/>
    </xf>
    <xf numFmtId="3" fontId="5" fillId="0" borderId="17" xfId="1" applyNumberFormat="1" applyFont="1" applyBorder="1" applyAlignment="1" applyProtection="1">
      <alignment horizontal="right" vertical="center"/>
      <protection locked="0"/>
    </xf>
    <xf numFmtId="16" fontId="10" fillId="0" borderId="0" xfId="0" applyNumberFormat="1" applyFont="1"/>
    <xf numFmtId="3" fontId="14" fillId="5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15" xfId="0" applyFont="1" applyBorder="1"/>
    <xf numFmtId="0" fontId="5" fillId="0" borderId="0" xfId="2" applyFont="1"/>
    <xf numFmtId="0" fontId="5" fillId="0" borderId="0" xfId="0" applyFont="1" applyAlignment="1">
      <alignment vertical="center"/>
    </xf>
    <xf numFmtId="0" fontId="1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3" fontId="5" fillId="0" borderId="0" xfId="0" applyNumberFormat="1" applyFont="1" applyProtection="1">
      <protection locked="0"/>
    </xf>
    <xf numFmtId="3" fontId="5" fillId="5" borderId="15" xfId="0" applyNumberFormat="1" applyFont="1" applyFill="1" applyBorder="1" applyProtection="1">
      <protection locked="0"/>
    </xf>
    <xf numFmtId="0" fontId="5" fillId="0" borderId="0" xfId="2" applyFont="1" applyAlignment="1" applyProtection="1">
      <alignment horizontal="left"/>
      <protection locked="0"/>
    </xf>
    <xf numFmtId="0" fontId="5" fillId="0" borderId="0" xfId="2" applyFont="1" applyAlignment="1" applyProtection="1">
      <alignment horizontal="center"/>
      <protection locked="0"/>
    </xf>
    <xf numFmtId="0" fontId="5" fillId="0" borderId="0" xfId="2" applyFont="1" applyProtection="1"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2" fontId="5" fillId="0" borderId="0" xfId="0" applyNumberFormat="1" applyFont="1" applyAlignment="1">
      <alignment vertical="top" wrapText="1"/>
    </xf>
    <xf numFmtId="0" fontId="5" fillId="0" borderId="0" xfId="0" applyFont="1" applyAlignment="1">
      <alignment horizontal="right" vertical="top" wrapText="1"/>
    </xf>
    <xf numFmtId="49" fontId="5" fillId="0" borderId="0" xfId="0" quotePrefix="1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13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 applyProtection="1">
      <alignment horizontal="left" vertical="center" wrapText="1"/>
      <protection locked="0"/>
    </xf>
    <xf numFmtId="2" fontId="5" fillId="0" borderId="13" xfId="0" applyNumberFormat="1" applyFont="1" applyBorder="1" applyAlignment="1" applyProtection="1">
      <alignment horizontal="left" vertical="center" wrapText="1"/>
      <protection locked="0"/>
    </xf>
    <xf numFmtId="14" fontId="5" fillId="0" borderId="13" xfId="0" applyNumberFormat="1" applyFont="1" applyBorder="1" applyAlignment="1" applyProtection="1">
      <alignment horizontal="left" vertical="center"/>
      <protection locked="0"/>
    </xf>
    <xf numFmtId="14" fontId="5" fillId="0" borderId="13" xfId="0" applyNumberFormat="1" applyFont="1" applyBorder="1" applyAlignment="1" applyProtection="1">
      <alignment horizontal="center" vertical="center"/>
      <protection locked="0"/>
    </xf>
    <xf numFmtId="3" fontId="5" fillId="0" borderId="4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 applyProtection="1">
      <alignment horizontal="right" vertical="center"/>
      <protection locked="0"/>
    </xf>
    <xf numFmtId="3" fontId="5" fillId="5" borderId="25" xfId="0" applyNumberFormat="1" applyFont="1" applyFill="1" applyBorder="1" applyAlignment="1">
      <alignment vertical="center"/>
    </xf>
    <xf numFmtId="1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 applyProtection="1">
      <alignment horizontal="left" vertical="center" wrapText="1"/>
      <protection locked="0"/>
    </xf>
    <xf numFmtId="2" fontId="5" fillId="0" borderId="11" xfId="0" applyNumberFormat="1" applyFont="1" applyBorder="1" applyAlignment="1" applyProtection="1">
      <alignment horizontal="left" vertical="center" wrapText="1"/>
      <protection locked="0"/>
    </xf>
    <xf numFmtId="14" fontId="5" fillId="0" borderId="11" xfId="0" applyNumberFormat="1" applyFont="1" applyBorder="1" applyAlignment="1" applyProtection="1">
      <alignment horizontal="left" vertical="center"/>
      <protection locked="0"/>
    </xf>
    <xf numFmtId="3" fontId="5" fillId="0" borderId="19" xfId="0" applyNumberFormat="1" applyFont="1" applyBorder="1" applyAlignment="1">
      <alignment horizontal="right"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 applyProtection="1">
      <alignment horizontal="right" vertical="center"/>
      <protection locked="0"/>
    </xf>
    <xf numFmtId="3" fontId="5" fillId="0" borderId="19" xfId="0" applyNumberFormat="1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2" fontId="5" fillId="0" borderId="12" xfId="0" applyNumberFormat="1" applyFont="1" applyBorder="1" applyAlignment="1" applyProtection="1">
      <alignment horizontal="left" vertical="center" wrapText="1"/>
      <protection locked="0"/>
    </xf>
    <xf numFmtId="14" fontId="5" fillId="0" borderId="12" xfId="0" applyNumberFormat="1" applyFont="1" applyBorder="1" applyAlignment="1" applyProtection="1">
      <alignment horizontal="left" vertical="center"/>
      <protection locked="0"/>
    </xf>
    <xf numFmtId="14" fontId="5" fillId="0" borderId="34" xfId="0" applyNumberFormat="1" applyFont="1" applyBorder="1" applyAlignment="1" applyProtection="1">
      <alignment horizontal="center" vertical="center"/>
      <protection locked="0"/>
    </xf>
    <xf numFmtId="3" fontId="5" fillId="0" borderId="20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 applyProtection="1">
      <alignment horizontal="right" vertical="center"/>
      <protection locked="0"/>
    </xf>
    <xf numFmtId="3" fontId="5" fillId="0" borderId="20" xfId="0" applyNumberFormat="1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>
      <alignment horizontal="center" vertical="center"/>
    </xf>
    <xf numFmtId="3" fontId="14" fillId="5" borderId="39" xfId="0" applyNumberFormat="1" applyFont="1" applyFill="1" applyBorder="1" applyAlignment="1">
      <alignment vertical="center"/>
    </xf>
    <xf numFmtId="3" fontId="14" fillId="5" borderId="6" xfId="0" applyNumberFormat="1" applyFont="1" applyFill="1" applyBorder="1" applyAlignment="1">
      <alignment vertical="center"/>
    </xf>
    <xf numFmtId="3" fontId="14" fillId="5" borderId="5" xfId="0" applyNumberFormat="1" applyFont="1" applyFill="1" applyBorder="1" applyAlignment="1">
      <alignment vertical="center"/>
    </xf>
    <xf numFmtId="3" fontId="14" fillId="5" borderId="7" xfId="0" applyNumberFormat="1" applyFont="1" applyFill="1" applyBorder="1" applyAlignment="1">
      <alignment vertical="center"/>
    </xf>
    <xf numFmtId="0" fontId="5" fillId="0" borderId="16" xfId="0" applyFont="1" applyBorder="1"/>
    <xf numFmtId="0" fontId="5" fillId="0" borderId="22" xfId="0" applyFont="1" applyBorder="1"/>
    <xf numFmtId="3" fontId="14" fillId="0" borderId="0" xfId="0" applyNumberFormat="1" applyFont="1" applyAlignment="1">
      <alignment vertical="center"/>
    </xf>
    <xf numFmtId="1" fontId="14" fillId="0" borderId="0" xfId="0" applyNumberFormat="1" applyFont="1" applyAlignment="1">
      <alignment horizontal="right"/>
    </xf>
    <xf numFmtId="49" fontId="5" fillId="0" borderId="34" xfId="0" applyNumberFormat="1" applyFont="1" applyBorder="1" applyAlignment="1">
      <alignment horizontal="left" wrapText="1"/>
    </xf>
    <xf numFmtId="2" fontId="5" fillId="0" borderId="10" xfId="0" applyNumberFormat="1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/>
    </xf>
    <xf numFmtId="49" fontId="5" fillId="0" borderId="30" xfId="0" applyNumberFormat="1" applyFont="1" applyBorder="1" applyAlignment="1" applyProtection="1">
      <alignment horizontal="left" vertical="center"/>
      <protection locked="0"/>
    </xf>
    <xf numFmtId="49" fontId="5" fillId="0" borderId="17" xfId="0" applyNumberFormat="1" applyFont="1" applyBorder="1" applyAlignment="1">
      <alignment horizontal="left" vertical="center" wrapText="1"/>
    </xf>
    <xf numFmtId="3" fontId="5" fillId="0" borderId="3" xfId="0" applyNumberFormat="1" applyFont="1" applyBorder="1" applyAlignment="1" applyProtection="1">
      <alignment horizontal="right" vertical="center"/>
      <protection locked="0"/>
    </xf>
    <xf numFmtId="3" fontId="5" fillId="0" borderId="25" xfId="0" applyNumberFormat="1" applyFont="1" applyBorder="1" applyAlignment="1" applyProtection="1">
      <alignment horizontal="right" vertical="center"/>
      <protection locked="0"/>
    </xf>
    <xf numFmtId="3" fontId="5" fillId="5" borderId="18" xfId="0" applyNumberFormat="1" applyFont="1" applyFill="1" applyBorder="1" applyAlignment="1">
      <alignment vertical="center"/>
    </xf>
    <xf numFmtId="0" fontId="5" fillId="0" borderId="13" xfId="0" applyFont="1" applyBorder="1" applyAlignment="1" applyProtection="1">
      <alignment horizontal="left" vertical="center" wrapText="1"/>
      <protection locked="0"/>
    </xf>
    <xf numFmtId="49" fontId="5" fillId="0" borderId="19" xfId="0" applyNumberFormat="1" applyFont="1" applyBorder="1" applyAlignment="1">
      <alignment horizontal="left" vertical="center" wrapText="1"/>
    </xf>
    <xf numFmtId="3" fontId="5" fillId="0" borderId="27" xfId="0" applyNumberFormat="1" applyFont="1" applyBorder="1" applyAlignment="1" applyProtection="1">
      <alignment horizontal="right" vertical="center"/>
      <protection locked="0"/>
    </xf>
    <xf numFmtId="3" fontId="5" fillId="0" borderId="18" xfId="0" applyNumberFormat="1" applyFont="1" applyBorder="1" applyAlignment="1" applyProtection="1">
      <alignment horizontal="right" vertical="center"/>
      <protection locked="0"/>
    </xf>
    <xf numFmtId="3" fontId="5" fillId="0" borderId="11" xfId="0" applyNumberFormat="1" applyFont="1" applyBorder="1" applyAlignment="1">
      <alignment vertical="center"/>
    </xf>
    <xf numFmtId="0" fontId="5" fillId="0" borderId="11" xfId="0" applyFont="1" applyBorder="1" applyAlignment="1" applyProtection="1">
      <alignment horizontal="left" vertical="center" wrapText="1"/>
      <protection locked="0"/>
    </xf>
    <xf numFmtId="49" fontId="5" fillId="0" borderId="31" xfId="0" applyNumberFormat="1" applyFont="1" applyBorder="1" applyAlignment="1" applyProtection="1">
      <alignment horizontal="left" vertical="center"/>
      <protection locked="0"/>
    </xf>
    <xf numFmtId="3" fontId="5" fillId="0" borderId="23" xfId="0" applyNumberFormat="1" applyFont="1" applyBorder="1" applyAlignment="1" applyProtection="1">
      <alignment horizontal="right" vertical="center"/>
      <protection locked="0"/>
    </xf>
    <xf numFmtId="1" fontId="5" fillId="0" borderId="21" xfId="0" applyNumberFormat="1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left" vertical="center" wrapText="1"/>
      <protection locked="0"/>
    </xf>
    <xf numFmtId="49" fontId="5" fillId="0" borderId="32" xfId="0" applyNumberFormat="1" applyFont="1" applyBorder="1" applyAlignment="1" applyProtection="1">
      <alignment horizontal="left" vertical="center"/>
      <protection locked="0"/>
    </xf>
    <xf numFmtId="49" fontId="5" fillId="0" borderId="20" xfId="0" applyNumberFormat="1" applyFont="1" applyBorder="1" applyAlignment="1">
      <alignment horizontal="left" vertical="center" wrapText="1"/>
    </xf>
    <xf numFmtId="3" fontId="5" fillId="0" borderId="55" xfId="0" applyNumberFormat="1" applyFont="1" applyBorder="1" applyAlignment="1" applyProtection="1">
      <alignment horizontal="right" vertical="center"/>
      <protection locked="0"/>
    </xf>
    <xf numFmtId="3" fontId="5" fillId="0" borderId="9" xfId="0" applyNumberFormat="1" applyFont="1" applyBorder="1" applyAlignment="1" applyProtection="1">
      <alignment horizontal="right" vertical="center"/>
      <protection locked="0"/>
    </xf>
    <xf numFmtId="3" fontId="5" fillId="0" borderId="24" xfId="0" applyNumberFormat="1" applyFont="1" applyBorder="1" applyAlignment="1" applyProtection="1">
      <alignment horizontal="right" vertical="center"/>
      <protection locked="0"/>
    </xf>
    <xf numFmtId="3" fontId="5" fillId="0" borderId="12" xfId="0" applyNumberFormat="1" applyFont="1" applyBorder="1" applyAlignment="1">
      <alignment vertical="center"/>
    </xf>
    <xf numFmtId="2" fontId="5" fillId="0" borderId="0" xfId="0" applyNumberFormat="1" applyFont="1" applyAlignment="1">
      <alignment horizontal="left" vertical="top" wrapText="1"/>
    </xf>
    <xf numFmtId="166" fontId="5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5" fillId="0" borderId="0" xfId="0" applyFont="1"/>
    <xf numFmtId="0" fontId="5" fillId="0" borderId="11" xfId="0" applyFont="1" applyBorder="1" applyAlignment="1" applyProtection="1">
      <alignment vertical="center" wrapText="1"/>
      <protection locked="0"/>
    </xf>
    <xf numFmtId="14" fontId="5" fillId="0" borderId="11" xfId="0" applyNumberFormat="1" applyFont="1" applyBorder="1" applyAlignment="1" applyProtection="1">
      <alignment vertical="center"/>
      <protection locked="0"/>
    </xf>
    <xf numFmtId="3" fontId="5" fillId="0" borderId="19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vertical="center"/>
    </xf>
    <xf numFmtId="3" fontId="5" fillId="0" borderId="1" xfId="0" applyNumberFormat="1" applyFont="1" applyBorder="1" applyAlignment="1" applyProtection="1">
      <alignment vertical="center"/>
      <protection locked="0"/>
    </xf>
    <xf numFmtId="3" fontId="5" fillId="0" borderId="19" xfId="0" applyNumberFormat="1" applyFont="1" applyBorder="1" applyAlignment="1" applyProtection="1">
      <alignment vertical="center"/>
      <protection locked="0"/>
    </xf>
    <xf numFmtId="2" fontId="5" fillId="0" borderId="11" xfId="0" applyNumberFormat="1" applyFont="1" applyBorder="1" applyAlignment="1" applyProtection="1">
      <alignment horizontal="left" vertical="center"/>
      <protection locked="0"/>
    </xf>
    <xf numFmtId="3" fontId="5" fillId="0" borderId="11" xfId="0" applyNumberFormat="1" applyFont="1" applyBorder="1" applyAlignment="1">
      <alignment horizontal="center" vertical="center"/>
    </xf>
    <xf numFmtId="14" fontId="5" fillId="0" borderId="14" xfId="0" applyNumberFormat="1" applyFont="1" applyBorder="1" applyAlignment="1" applyProtection="1">
      <alignment vertical="center"/>
      <protection locked="0"/>
    </xf>
    <xf numFmtId="9" fontId="5" fillId="0" borderId="13" xfId="0" quotePrefix="1" applyNumberFormat="1" applyFont="1" applyBorder="1" applyAlignment="1">
      <alignment horizontal="center" vertical="center"/>
    </xf>
    <xf numFmtId="9" fontId="5" fillId="0" borderId="10" xfId="0" quotePrefix="1" applyNumberFormat="1" applyFont="1" applyBorder="1" applyAlignment="1">
      <alignment horizontal="center" vertical="center"/>
    </xf>
    <xf numFmtId="9" fontId="5" fillId="0" borderId="11" xfId="0" quotePrefix="1" applyNumberFormat="1" applyFont="1" applyBorder="1" applyAlignment="1">
      <alignment horizontal="center" vertical="center"/>
    </xf>
    <xf numFmtId="9" fontId="5" fillId="0" borderId="11" xfId="0" applyNumberFormat="1" applyFont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3" fontId="14" fillId="5" borderId="15" xfId="0" applyNumberFormat="1" applyFont="1" applyFill="1" applyBorder="1" applyProtection="1">
      <protection locked="0"/>
    </xf>
    <xf numFmtId="0" fontId="5" fillId="0" borderId="0" xfId="3" applyFont="1"/>
    <xf numFmtId="0" fontId="10" fillId="0" borderId="0" xfId="3" applyFont="1"/>
    <xf numFmtId="0" fontId="5" fillId="0" borderId="0" xfId="3" applyFont="1" applyAlignment="1">
      <alignment horizontal="right"/>
    </xf>
    <xf numFmtId="0" fontId="17" fillId="0" borderId="0" xfId="3" applyFont="1"/>
    <xf numFmtId="0" fontId="5" fillId="0" borderId="1" xfId="3" applyFont="1" applyBorder="1" applyAlignment="1">
      <alignment vertical="center" wrapText="1"/>
    </xf>
    <xf numFmtId="0" fontId="5" fillId="0" borderId="0" xfId="3" applyFont="1" applyAlignment="1">
      <alignment vertical="top" wrapText="1"/>
    </xf>
    <xf numFmtId="0" fontId="16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21" fillId="0" borderId="0" xfId="3" applyFont="1" applyAlignment="1">
      <alignment wrapText="1"/>
    </xf>
    <xf numFmtId="0" fontId="11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left" vertical="center" wrapText="1"/>
    </xf>
    <xf numFmtId="3" fontId="11" fillId="0" borderId="1" xfId="3" applyNumberFormat="1" applyFont="1" applyBorder="1" applyAlignment="1">
      <alignment horizontal="right" vertical="center" wrapText="1"/>
    </xf>
    <xf numFmtId="0" fontId="10" fillId="0" borderId="1" xfId="3" applyFont="1" applyBorder="1" applyAlignment="1">
      <alignment vertical="center" wrapText="1"/>
    </xf>
    <xf numFmtId="0" fontId="11" fillId="2" borderId="1" xfId="3" applyFont="1" applyFill="1" applyBorder="1" applyAlignment="1">
      <alignment vertical="center" wrapText="1"/>
    </xf>
    <xf numFmtId="3" fontId="11" fillId="2" borderId="1" xfId="3" applyNumberFormat="1" applyFont="1" applyFill="1" applyBorder="1" applyAlignment="1">
      <alignment horizontal="right" vertical="center" wrapText="1"/>
    </xf>
    <xf numFmtId="0" fontId="10" fillId="0" borderId="0" xfId="3" applyFont="1" applyAlignment="1">
      <alignment vertical="center" wrapText="1"/>
    </xf>
    <xf numFmtId="0" fontId="18" fillId="0" borderId="0" xfId="3" applyFont="1"/>
    <xf numFmtId="0" fontId="10" fillId="0" borderId="0" xfId="3" applyFont="1" applyAlignment="1">
      <alignment horizontal="left" vertical="center" wrapText="1"/>
    </xf>
    <xf numFmtId="0" fontId="10" fillId="0" borderId="0" xfId="3" applyFont="1" applyAlignment="1">
      <alignment horizontal="center" vertical="center" wrapText="1"/>
    </xf>
    <xf numFmtId="0" fontId="18" fillId="0" borderId="0" xfId="3" applyFont="1" applyAlignment="1">
      <alignment horizontal="left" indent="15"/>
    </xf>
    <xf numFmtId="0" fontId="10" fillId="0" borderId="0" xfId="3" applyFont="1" applyAlignment="1">
      <alignment horizontal="left"/>
    </xf>
    <xf numFmtId="0" fontId="10" fillId="0" borderId="0" xfId="3" applyFont="1" applyAlignment="1">
      <alignment horizontal="right"/>
    </xf>
    <xf numFmtId="0" fontId="18" fillId="0" borderId="0" xfId="3" applyFont="1" applyAlignment="1">
      <alignment horizontal="right"/>
    </xf>
    <xf numFmtId="0" fontId="16" fillId="0" borderId="1" xfId="3" applyFont="1" applyBorder="1"/>
    <xf numFmtId="2" fontId="18" fillId="0" borderId="1" xfId="3" applyNumberFormat="1" applyFont="1" applyBorder="1" applyAlignment="1">
      <alignment horizontal="left"/>
    </xf>
    <xf numFmtId="0" fontId="10" fillId="0" borderId="0" xfId="3" applyFont="1" applyAlignment="1">
      <alignment wrapText="1"/>
    </xf>
    <xf numFmtId="2" fontId="18" fillId="0" borderId="0" xfId="3" applyNumberFormat="1" applyFont="1" applyAlignment="1">
      <alignment vertical="top" wrapText="1"/>
    </xf>
    <xf numFmtId="0" fontId="18" fillId="0" borderId="0" xfId="3" applyFont="1" applyAlignment="1">
      <alignment horizontal="justify"/>
    </xf>
    <xf numFmtId="0" fontId="18" fillId="0" borderId="0" xfId="3" applyFont="1" applyAlignment="1">
      <alignment horizontal="left" indent="11"/>
    </xf>
    <xf numFmtId="0" fontId="16" fillId="0" borderId="0" xfId="3" applyFont="1" applyAlignment="1">
      <alignment horizontal="justify"/>
    </xf>
    <xf numFmtId="0" fontId="16" fillId="0" borderId="0" xfId="3" applyFont="1"/>
    <xf numFmtId="0" fontId="16" fillId="0" borderId="0" xfId="3" applyFont="1" applyAlignment="1">
      <alignment horizontal="left" indent="11"/>
    </xf>
    <xf numFmtId="14" fontId="18" fillId="0" borderId="1" xfId="3" applyNumberFormat="1" applyFont="1" applyBorder="1" applyAlignment="1">
      <alignment horizontal="left"/>
    </xf>
    <xf numFmtId="0" fontId="5" fillId="2" borderId="57" xfId="0" applyFont="1" applyFill="1" applyBorder="1" applyProtection="1">
      <protection locked="0"/>
    </xf>
    <xf numFmtId="0" fontId="5" fillId="2" borderId="58" xfId="0" applyFont="1" applyFill="1" applyBorder="1" applyProtection="1">
      <protection locked="0"/>
    </xf>
    <xf numFmtId="3" fontId="5" fillId="2" borderId="58" xfId="0" applyNumberFormat="1" applyFont="1" applyFill="1" applyBorder="1" applyProtection="1">
      <protection locked="0"/>
    </xf>
    <xf numFmtId="3" fontId="5" fillId="5" borderId="16" xfId="0" applyNumberFormat="1" applyFont="1" applyFill="1" applyBorder="1" applyProtection="1">
      <protection locked="0"/>
    </xf>
    <xf numFmtId="3" fontId="5" fillId="2" borderId="21" xfId="0" applyNumberFormat="1" applyFont="1" applyFill="1" applyBorder="1" applyProtection="1">
      <protection locked="0"/>
    </xf>
    <xf numFmtId="0" fontId="5" fillId="0" borderId="15" xfId="0" applyFont="1" applyBorder="1" applyProtection="1">
      <protection locked="0"/>
    </xf>
    <xf numFmtId="0" fontId="24" fillId="0" borderId="15" xfId="0" applyFont="1" applyBorder="1"/>
    <xf numFmtId="9" fontId="5" fillId="0" borderId="15" xfId="0" applyNumberFormat="1" applyFont="1" applyBorder="1" applyProtection="1">
      <protection locked="0"/>
    </xf>
    <xf numFmtId="0" fontId="26" fillId="0" borderId="15" xfId="0" applyFont="1" applyBorder="1"/>
    <xf numFmtId="0" fontId="27" fillId="0" borderId="15" xfId="0" applyFont="1" applyBorder="1"/>
    <xf numFmtId="0" fontId="27" fillId="0" borderId="15" xfId="0" applyFont="1" applyBorder="1" applyAlignment="1">
      <alignment wrapText="1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28" fillId="0" borderId="15" xfId="0" applyFont="1" applyBorder="1"/>
    <xf numFmtId="0" fontId="8" fillId="3" borderId="7" xfId="0" applyFont="1" applyFill="1" applyBorder="1" applyAlignment="1">
      <alignment vertical="center"/>
    </xf>
    <xf numFmtId="0" fontId="5" fillId="0" borderId="4" xfId="0" applyFont="1" applyBorder="1" applyAlignment="1">
      <alignment horizontal="right"/>
    </xf>
    <xf numFmtId="49" fontId="5" fillId="0" borderId="2" xfId="0" applyNumberFormat="1" applyFont="1" applyBorder="1" applyAlignment="1">
      <alignment horizontal="center"/>
    </xf>
    <xf numFmtId="0" fontId="5" fillId="0" borderId="23" xfId="0" applyFont="1" applyBorder="1" applyAlignment="1">
      <alignment horizontal="right"/>
    </xf>
    <xf numFmtId="14" fontId="5" fillId="0" borderId="4" xfId="0" applyNumberFormat="1" applyFont="1" applyBorder="1" applyAlignment="1">
      <alignment horizontal="right"/>
    </xf>
    <xf numFmtId="49" fontId="29" fillId="0" borderId="11" xfId="0" applyNumberFormat="1" applyFont="1" applyBorder="1" applyAlignment="1" applyProtection="1">
      <alignment vertical="center" wrapText="1"/>
      <protection locked="0"/>
    </xf>
    <xf numFmtId="49" fontId="29" fillId="0" borderId="13" xfId="0" applyNumberFormat="1" applyFont="1" applyBorder="1" applyAlignment="1" applyProtection="1">
      <alignment vertical="center"/>
      <protection locked="0"/>
    </xf>
    <xf numFmtId="14" fontId="29" fillId="0" borderId="13" xfId="0" applyNumberFormat="1" applyFont="1" applyBorder="1" applyAlignment="1" applyProtection="1">
      <alignment vertical="center"/>
      <protection locked="0"/>
    </xf>
    <xf numFmtId="49" fontId="29" fillId="0" borderId="30" xfId="0" applyNumberFormat="1" applyFont="1" applyBorder="1" applyAlignment="1" applyProtection="1">
      <alignment vertical="center"/>
      <protection locked="0"/>
    </xf>
    <xf numFmtId="3" fontId="29" fillId="0" borderId="19" xfId="0" applyNumberFormat="1" applyFont="1" applyBorder="1" applyAlignment="1">
      <alignment vertical="center"/>
    </xf>
    <xf numFmtId="3" fontId="29" fillId="0" borderId="1" xfId="0" applyNumberFormat="1" applyFont="1" applyBorder="1" applyAlignment="1" applyProtection="1">
      <alignment vertical="center"/>
      <protection locked="0"/>
    </xf>
    <xf numFmtId="3" fontId="29" fillId="0" borderId="18" xfId="0" applyNumberFormat="1" applyFont="1" applyBorder="1" applyAlignment="1" applyProtection="1">
      <alignment vertical="center"/>
      <protection locked="0"/>
    </xf>
    <xf numFmtId="3" fontId="29" fillId="0" borderId="4" xfId="0" applyNumberFormat="1" applyFont="1" applyBorder="1" applyAlignment="1">
      <alignment vertical="center"/>
    </xf>
    <xf numFmtId="49" fontId="29" fillId="0" borderId="13" xfId="0" applyNumberFormat="1" applyFont="1" applyBorder="1" applyAlignment="1" applyProtection="1">
      <alignment vertical="center" wrapText="1"/>
      <protection locked="0"/>
    </xf>
    <xf numFmtId="14" fontId="29" fillId="0" borderId="13" xfId="0" applyNumberFormat="1" applyFont="1" applyBorder="1" applyProtection="1">
      <protection locked="0"/>
    </xf>
    <xf numFmtId="49" fontId="29" fillId="6" borderId="13" xfId="0" applyNumberFormat="1" applyFont="1" applyFill="1" applyBorder="1" applyAlignment="1" applyProtection="1">
      <alignment vertical="center" wrapText="1"/>
      <protection locked="0"/>
    </xf>
    <xf numFmtId="14" fontId="29" fillId="6" borderId="13" xfId="0" applyNumberFormat="1" applyFont="1" applyFill="1" applyBorder="1" applyAlignment="1" applyProtection="1">
      <alignment vertical="center"/>
      <protection locked="0"/>
    </xf>
    <xf numFmtId="3" fontId="29" fillId="0" borderId="2" xfId="0" applyNumberFormat="1" applyFont="1" applyBorder="1" applyAlignment="1" applyProtection="1">
      <alignment vertical="center"/>
      <protection locked="0"/>
    </xf>
    <xf numFmtId="0" fontId="10" fillId="0" borderId="0" xfId="3" applyFont="1" applyAlignment="1">
      <alignment vertical="center"/>
    </xf>
    <xf numFmtId="0" fontId="10" fillId="0" borderId="0" xfId="3" applyFont="1" applyAlignment="1">
      <alignment horizontal="left" vertical="top"/>
    </xf>
    <xf numFmtId="3" fontId="5" fillId="0" borderId="23" xfId="1" applyNumberFormat="1" applyFont="1" applyFill="1" applyBorder="1" applyAlignment="1" applyProtection="1">
      <alignment horizontal="right" vertical="center"/>
      <protection locked="0"/>
    </xf>
    <xf numFmtId="3" fontId="5" fillId="0" borderId="30" xfId="1" applyNumberFormat="1" applyFont="1" applyFill="1" applyBorder="1" applyAlignment="1" applyProtection="1">
      <alignment horizontal="right" vertical="center"/>
      <protection locked="0"/>
    </xf>
    <xf numFmtId="3" fontId="5" fillId="0" borderId="42" xfId="1" applyNumberFormat="1" applyFont="1" applyBorder="1" applyAlignment="1" applyProtection="1">
      <alignment horizontal="right" vertical="center"/>
      <protection locked="0"/>
    </xf>
    <xf numFmtId="3" fontId="5" fillId="0" borderId="43" xfId="1" applyNumberFormat="1" applyFont="1" applyFill="1" applyBorder="1" applyAlignment="1" applyProtection="1">
      <alignment horizontal="right" vertical="center"/>
      <protection locked="0"/>
    </xf>
    <xf numFmtId="3" fontId="5" fillId="0" borderId="44" xfId="1" applyNumberFormat="1" applyFont="1" applyFill="1" applyBorder="1" applyAlignment="1" applyProtection="1">
      <alignment horizontal="right" vertical="center"/>
      <protection locked="0"/>
    </xf>
    <xf numFmtId="3" fontId="5" fillId="0" borderId="18" xfId="1" applyNumberFormat="1" applyFont="1" applyFill="1" applyBorder="1" applyAlignment="1" applyProtection="1">
      <alignment horizontal="right" vertical="center"/>
      <protection locked="0"/>
    </xf>
    <xf numFmtId="49" fontId="5" fillId="0" borderId="0" xfId="0" applyNumberFormat="1" applyFont="1" applyAlignment="1">
      <alignment horizontal="right" vertical="top" wrapText="1"/>
    </xf>
    <xf numFmtId="49" fontId="15" fillId="0" borderId="0" xfId="0" applyNumberFormat="1" applyFont="1"/>
    <xf numFmtId="49" fontId="5" fillId="0" borderId="10" xfId="0" applyNumberFormat="1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right"/>
    </xf>
    <xf numFmtId="49" fontId="5" fillId="0" borderId="0" xfId="0" applyNumberFormat="1" applyFont="1"/>
    <xf numFmtId="49" fontId="5" fillId="0" borderId="14" xfId="0" applyNumberFormat="1" applyFont="1" applyBorder="1" applyAlignment="1" applyProtection="1">
      <alignment vertical="center" wrapText="1"/>
      <protection locked="0"/>
    </xf>
    <xf numFmtId="0" fontId="31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8" fillId="0" borderId="0" xfId="0" applyFont="1"/>
    <xf numFmtId="0" fontId="16" fillId="0" borderId="42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31" fillId="0" borderId="0" xfId="0" applyFont="1" applyAlignment="1">
      <alignment horizontal="center" wrapText="1"/>
    </xf>
    <xf numFmtId="0" fontId="16" fillId="0" borderId="43" xfId="0" applyFont="1" applyBorder="1" applyAlignment="1">
      <alignment horizontal="left" vertical="center" wrapText="1"/>
    </xf>
    <xf numFmtId="0" fontId="18" fillId="0" borderId="0" xfId="0" applyFont="1" applyAlignment="1">
      <alignment wrapText="1"/>
    </xf>
    <xf numFmtId="0" fontId="16" fillId="0" borderId="2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8" fillId="0" borderId="17" xfId="0" applyFont="1" applyBorder="1" applyAlignment="1">
      <alignment vertical="center" wrapText="1"/>
    </xf>
    <xf numFmtId="0" fontId="18" fillId="0" borderId="25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9" fontId="5" fillId="0" borderId="13" xfId="0" applyNumberFormat="1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>
      <alignment horizontal="left" vertical="center" wrapText="1"/>
    </xf>
    <xf numFmtId="0" fontId="16" fillId="0" borderId="61" xfId="0" applyFont="1" applyBorder="1" applyAlignment="1">
      <alignment horizontal="center" vertical="center"/>
    </xf>
    <xf numFmtId="0" fontId="16" fillId="0" borderId="62" xfId="0" applyFont="1" applyBorder="1" applyAlignment="1">
      <alignment horizontal="left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60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42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8" fillId="3" borderId="36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10" fillId="0" borderId="0" xfId="3" applyFont="1" applyAlignment="1">
      <alignment vertical="center" wrapText="1"/>
    </xf>
    <xf numFmtId="0" fontId="11" fillId="0" borderId="0" xfId="3" applyFont="1" applyAlignment="1">
      <alignment vertical="center" wrapText="1"/>
    </xf>
    <xf numFmtId="0" fontId="5" fillId="0" borderId="27" xfId="3" applyFont="1" applyBorder="1" applyAlignment="1">
      <alignment horizontal="center" vertical="center" wrapText="1"/>
    </xf>
    <xf numFmtId="0" fontId="5" fillId="0" borderId="23" xfId="3" applyFont="1" applyBorder="1" applyAlignment="1">
      <alignment horizontal="center" vertical="center" wrapText="1"/>
    </xf>
    <xf numFmtId="14" fontId="5" fillId="0" borderId="27" xfId="3" applyNumberFormat="1" applyFont="1" applyBorder="1" applyAlignment="1">
      <alignment horizontal="center" vertical="center" wrapText="1"/>
    </xf>
    <xf numFmtId="14" fontId="5" fillId="0" borderId="23" xfId="3" applyNumberFormat="1" applyFont="1" applyBorder="1" applyAlignment="1">
      <alignment horizontal="center" vertical="center" wrapText="1"/>
    </xf>
    <xf numFmtId="0" fontId="18" fillId="0" borderId="0" xfId="3" applyFont="1" applyAlignment="1">
      <alignment horizontal="justify" vertical="justify" wrapText="1"/>
    </xf>
    <xf numFmtId="0" fontId="18" fillId="0" borderId="0" xfId="3" applyFont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4" fillId="2" borderId="1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4" fillId="5" borderId="16" xfId="0" applyFont="1" applyFill="1" applyBorder="1" applyAlignment="1">
      <alignment horizontal="left"/>
    </xf>
    <xf numFmtId="0" fontId="14" fillId="5" borderId="37" xfId="0" applyFont="1" applyFill="1" applyBorder="1" applyAlignment="1">
      <alignment horizontal="left"/>
    </xf>
    <xf numFmtId="0" fontId="14" fillId="5" borderId="22" xfId="0" applyFont="1" applyFill="1" applyBorder="1" applyAlignment="1">
      <alignment horizontal="left"/>
    </xf>
    <xf numFmtId="0" fontId="5" fillId="0" borderId="4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4" fontId="10" fillId="0" borderId="27" xfId="0" applyNumberFormat="1" applyFont="1" applyBorder="1" applyAlignment="1">
      <alignment horizontal="left" vertical="center" wrapText="1"/>
    </xf>
    <xf numFmtId="14" fontId="10" fillId="0" borderId="31" xfId="0" applyNumberFormat="1" applyFont="1" applyBorder="1" applyAlignment="1">
      <alignment horizontal="left" vertical="center" wrapText="1"/>
    </xf>
    <xf numFmtId="14" fontId="10" fillId="0" borderId="23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top" wrapText="1"/>
    </xf>
    <xf numFmtId="0" fontId="5" fillId="0" borderId="31" xfId="0" applyFont="1" applyBorder="1" applyAlignment="1">
      <alignment vertical="top" wrapText="1"/>
    </xf>
    <xf numFmtId="0" fontId="5" fillId="0" borderId="23" xfId="0" applyFont="1" applyBorder="1" applyAlignment="1">
      <alignment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1" fontId="5" fillId="2" borderId="16" xfId="0" applyNumberFormat="1" applyFont="1" applyFill="1" applyBorder="1" applyAlignment="1">
      <alignment horizontal="center"/>
    </xf>
    <xf numFmtId="1" fontId="5" fillId="2" borderId="37" xfId="0" applyNumberFormat="1" applyFont="1" applyFill="1" applyBorder="1" applyAlignment="1">
      <alignment horizontal="center"/>
    </xf>
    <xf numFmtId="1" fontId="5" fillId="2" borderId="22" xfId="0" applyNumberFormat="1" applyFont="1" applyFill="1" applyBorder="1" applyAlignment="1">
      <alignment horizontal="center"/>
    </xf>
    <xf numFmtId="1" fontId="14" fillId="5" borderId="16" xfId="0" applyNumberFormat="1" applyFont="1" applyFill="1" applyBorder="1" applyAlignment="1">
      <alignment horizontal="right"/>
    </xf>
    <xf numFmtId="1" fontId="14" fillId="5" borderId="37" xfId="0" applyNumberFormat="1" applyFont="1" applyFill="1" applyBorder="1" applyAlignment="1">
      <alignment horizontal="right"/>
    </xf>
    <xf numFmtId="1" fontId="14" fillId="5" borderId="52" xfId="0" applyNumberFormat="1" applyFont="1" applyFill="1" applyBorder="1" applyAlignment="1">
      <alignment horizontal="right"/>
    </xf>
    <xf numFmtId="0" fontId="5" fillId="5" borderId="16" xfId="0" applyFont="1" applyFill="1" applyBorder="1"/>
    <xf numFmtId="0" fontId="5" fillId="5" borderId="22" xfId="0" applyFont="1" applyFill="1" applyBorder="1"/>
    <xf numFmtId="49" fontId="5" fillId="0" borderId="47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1" fontId="14" fillId="0" borderId="16" xfId="0" applyNumberFormat="1" applyFont="1" applyBorder="1" applyAlignment="1">
      <alignment horizontal="right"/>
    </xf>
    <xf numFmtId="1" fontId="14" fillId="0" borderId="37" xfId="0" applyNumberFormat="1" applyFont="1" applyBorder="1" applyAlignment="1">
      <alignment horizontal="right"/>
    </xf>
    <xf numFmtId="0" fontId="5" fillId="0" borderId="16" xfId="0" applyFont="1" applyBorder="1"/>
    <xf numFmtId="0" fontId="5" fillId="0" borderId="22" xfId="0" applyFont="1" applyBorder="1"/>
    <xf numFmtId="1" fontId="5" fillId="2" borderId="16" xfId="0" applyNumberFormat="1" applyFont="1" applyFill="1" applyBorder="1" applyAlignment="1">
      <alignment horizontal="left"/>
    </xf>
    <xf numFmtId="1" fontId="5" fillId="2" borderId="37" xfId="0" applyNumberFormat="1" applyFont="1" applyFill="1" applyBorder="1" applyAlignment="1">
      <alignment horizontal="left"/>
    </xf>
    <xf numFmtId="1" fontId="5" fillId="2" borderId="22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1" fontId="14" fillId="5" borderId="27" xfId="0" applyNumberFormat="1" applyFont="1" applyFill="1" applyBorder="1" applyAlignment="1">
      <alignment horizontal="center"/>
    </xf>
    <xf numFmtId="1" fontId="14" fillId="5" borderId="31" xfId="0" applyNumberFormat="1" applyFont="1" applyFill="1" applyBorder="1" applyAlignment="1">
      <alignment horizontal="center"/>
    </xf>
    <xf numFmtId="1" fontId="14" fillId="5" borderId="23" xfId="0" applyNumberFormat="1" applyFont="1" applyFill="1" applyBorder="1" applyAlignment="1">
      <alignment horizontal="center"/>
    </xf>
    <xf numFmtId="1" fontId="5" fillId="2" borderId="53" xfId="0" applyNumberFormat="1" applyFont="1" applyFill="1" applyBorder="1" applyAlignment="1">
      <alignment horizontal="center"/>
    </xf>
    <xf numFmtId="1" fontId="5" fillId="2" borderId="54" xfId="0" applyNumberFormat="1" applyFont="1" applyFill="1" applyBorder="1" applyAlignment="1">
      <alignment horizontal="center"/>
    </xf>
    <xf numFmtId="0" fontId="5" fillId="0" borderId="3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7" xfId="0" applyFont="1" applyBorder="1" applyAlignment="1">
      <alignment wrapText="1"/>
    </xf>
    <xf numFmtId="2" fontId="5" fillId="0" borderId="1" xfId="0" applyNumberFormat="1" applyFont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10" fillId="0" borderId="1" xfId="0" applyFont="1" applyBorder="1" applyAlignment="1" applyProtection="1">
      <alignment horizontal="left"/>
      <protection locked="0"/>
    </xf>
    <xf numFmtId="2" fontId="5" fillId="0" borderId="1" xfId="0" applyNumberFormat="1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2" fontId="5" fillId="0" borderId="27" xfId="0" applyNumberFormat="1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5" borderId="5" xfId="0" applyFont="1" applyFill="1" applyBorder="1" applyAlignment="1" applyProtection="1">
      <alignment wrapText="1"/>
      <protection locked="0"/>
    </xf>
    <xf numFmtId="0" fontId="10" fillId="5" borderId="6" xfId="0" applyFont="1" applyFill="1" applyBorder="1" applyAlignment="1" applyProtection="1">
      <alignment wrapText="1"/>
      <protection locked="0"/>
    </xf>
    <xf numFmtId="0" fontId="10" fillId="5" borderId="38" xfId="0" applyFont="1" applyFill="1" applyBorder="1" applyAlignment="1" applyProtection="1">
      <alignment wrapText="1"/>
      <protection locked="0"/>
    </xf>
    <xf numFmtId="14" fontId="5" fillId="0" borderId="27" xfId="0" applyNumberFormat="1" applyFont="1" applyBorder="1" applyAlignment="1" applyProtection="1">
      <alignment horizontal="left" vertical="center"/>
      <protection locked="0"/>
    </xf>
    <xf numFmtId="14" fontId="5" fillId="0" borderId="1" xfId="0" applyNumberFormat="1" applyFont="1" applyBorder="1" applyAlignment="1" applyProtection="1">
      <alignment horizontal="left" wrapText="1"/>
      <protection locked="0"/>
    </xf>
    <xf numFmtId="14" fontId="5" fillId="0" borderId="1" xfId="0" applyNumberFormat="1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37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11" fillId="0" borderId="40" xfId="0" applyFont="1" applyBorder="1" applyAlignment="1" applyProtection="1">
      <alignment horizontal="center"/>
      <protection locked="0"/>
    </xf>
    <xf numFmtId="0" fontId="16" fillId="0" borderId="0" xfId="3" applyFont="1" applyAlignment="1">
      <alignment horizontal="center"/>
    </xf>
    <xf numFmtId="0" fontId="18" fillId="0" borderId="0" xfId="3" applyFont="1" applyAlignment="1">
      <alignment horizontal="justify" vertical="center" wrapText="1"/>
    </xf>
    <xf numFmtId="0" fontId="23" fillId="0" borderId="0" xfId="3" applyFont="1" applyAlignment="1">
      <alignment horizontal="justify"/>
    </xf>
    <xf numFmtId="0" fontId="10" fillId="0" borderId="0" xfId="3" applyFont="1"/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56" xfId="0" applyBorder="1" applyAlignment="1">
      <alignment horizontal="center"/>
    </xf>
  </cellXfs>
  <cellStyles count="4">
    <cellStyle name="Ezres" xfId="1" builtinId="3"/>
    <cellStyle name="Normál" xfId="0" builtinId="0"/>
    <cellStyle name="Normál 2" xfId="3" xr:uid="{00000000-0005-0000-0000-000002000000}"/>
    <cellStyle name="Normál_Munka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37"/>
  <sheetViews>
    <sheetView topLeftCell="A27" zoomScaleNormal="100" workbookViewId="0">
      <selection activeCell="B27" sqref="B1:B1048576"/>
    </sheetView>
  </sheetViews>
  <sheetFormatPr defaultColWidth="9.1796875" defaultRowHeight="15.5" x14ac:dyDescent="0.25"/>
  <cols>
    <col min="1" max="1" width="65.1796875" style="249" customWidth="1"/>
    <col min="2" max="2" width="169.7265625" style="249" customWidth="1"/>
    <col min="3" max="16384" width="9.1796875" style="249"/>
  </cols>
  <sheetData>
    <row r="1" spans="1:2" ht="25.5" customHeight="1" thickBot="1" x14ac:dyDescent="0.3">
      <c r="A1" s="263" t="s">
        <v>0</v>
      </c>
      <c r="B1" s="264"/>
    </row>
    <row r="2" spans="1:2" x14ac:dyDescent="0.25">
      <c r="A2" s="269" t="s">
        <v>1</v>
      </c>
      <c r="B2" s="270"/>
    </row>
    <row r="3" spans="1:2" ht="32.25" customHeight="1" x14ac:dyDescent="0.25">
      <c r="A3" s="265" t="s">
        <v>2</v>
      </c>
      <c r="B3" s="266"/>
    </row>
    <row r="4" spans="1:2" x14ac:dyDescent="0.25">
      <c r="A4" s="265" t="s">
        <v>3</v>
      </c>
      <c r="B4" s="266"/>
    </row>
    <row r="5" spans="1:2" x14ac:dyDescent="0.25">
      <c r="A5" s="265" t="s">
        <v>4</v>
      </c>
      <c r="B5" s="266"/>
    </row>
    <row r="6" spans="1:2" ht="29.25" customHeight="1" x14ac:dyDescent="0.25">
      <c r="A6" s="267" t="s">
        <v>5</v>
      </c>
      <c r="B6" s="268"/>
    </row>
    <row r="7" spans="1:2" ht="16" thickBot="1" x14ac:dyDescent="0.3"/>
    <row r="8" spans="1:2" ht="29.25" customHeight="1" thickBot="1" x14ac:dyDescent="0.3">
      <c r="A8" s="263" t="s">
        <v>6</v>
      </c>
      <c r="B8" s="264"/>
    </row>
    <row r="9" spans="1:2" x14ac:dyDescent="0.25">
      <c r="A9" s="250" t="s">
        <v>7</v>
      </c>
      <c r="B9" s="251" t="s">
        <v>8</v>
      </c>
    </row>
    <row r="10" spans="1:2" x14ac:dyDescent="0.25">
      <c r="A10" s="252" t="s">
        <v>9</v>
      </c>
      <c r="B10" s="253" t="s">
        <v>10</v>
      </c>
    </row>
    <row r="11" spans="1:2" ht="31" x14ac:dyDescent="0.25">
      <c r="A11" s="252" t="s">
        <v>11</v>
      </c>
      <c r="B11" s="253" t="s">
        <v>12</v>
      </c>
    </row>
    <row r="12" spans="1:2" ht="62" x14ac:dyDescent="0.25">
      <c r="A12" s="252" t="s">
        <v>13</v>
      </c>
      <c r="B12" s="253" t="s">
        <v>14</v>
      </c>
    </row>
    <row r="13" spans="1:2" x14ac:dyDescent="0.25">
      <c r="A13" s="252" t="s">
        <v>15</v>
      </c>
      <c r="B13" s="253" t="s">
        <v>16</v>
      </c>
    </row>
    <row r="14" spans="1:2" x14ac:dyDescent="0.25">
      <c r="A14" s="252" t="s">
        <v>17</v>
      </c>
      <c r="B14" s="253" t="s">
        <v>10</v>
      </c>
    </row>
    <row r="15" spans="1:2" x14ac:dyDescent="0.25">
      <c r="A15" s="252" t="s">
        <v>18</v>
      </c>
      <c r="B15" s="253" t="s">
        <v>19</v>
      </c>
    </row>
    <row r="16" spans="1:2" ht="31" x14ac:dyDescent="0.25">
      <c r="A16" s="252" t="s">
        <v>20</v>
      </c>
      <c r="B16" s="253" t="s">
        <v>21</v>
      </c>
    </row>
    <row r="17" spans="1:2" x14ac:dyDescent="0.25">
      <c r="A17" s="252" t="s">
        <v>22</v>
      </c>
      <c r="B17" s="253" t="s">
        <v>23</v>
      </c>
    </row>
    <row r="18" spans="1:2" x14ac:dyDescent="0.25">
      <c r="A18" s="252" t="s">
        <v>24</v>
      </c>
      <c r="B18" s="253" t="s">
        <v>25</v>
      </c>
    </row>
    <row r="19" spans="1:2" x14ac:dyDescent="0.25">
      <c r="A19" s="252" t="s">
        <v>26</v>
      </c>
      <c r="B19" s="253" t="s">
        <v>280</v>
      </c>
    </row>
    <row r="20" spans="1:2" ht="16" thickBot="1" x14ac:dyDescent="0.3">
      <c r="A20" s="254" t="s">
        <v>27</v>
      </c>
      <c r="B20" s="255" t="s">
        <v>279</v>
      </c>
    </row>
    <row r="21" spans="1:2" ht="16" thickBot="1" x14ac:dyDescent="0.3"/>
    <row r="22" spans="1:2" ht="36" customHeight="1" thickBot="1" x14ac:dyDescent="0.3">
      <c r="A22" s="263" t="s">
        <v>28</v>
      </c>
      <c r="B22" s="264"/>
    </row>
    <row r="23" spans="1:2" x14ac:dyDescent="0.25">
      <c r="A23" s="250" t="s">
        <v>29</v>
      </c>
      <c r="B23" s="251" t="s">
        <v>30</v>
      </c>
    </row>
    <row r="24" spans="1:2" x14ac:dyDescent="0.25">
      <c r="A24" s="252" t="s">
        <v>31</v>
      </c>
      <c r="B24" s="253" t="s">
        <v>32</v>
      </c>
    </row>
    <row r="25" spans="1:2" x14ac:dyDescent="0.25">
      <c r="A25" s="252" t="s">
        <v>33</v>
      </c>
      <c r="B25" s="253" t="s">
        <v>34</v>
      </c>
    </row>
    <row r="26" spans="1:2" x14ac:dyDescent="0.25">
      <c r="A26" s="252" t="s">
        <v>35</v>
      </c>
      <c r="B26" s="253" t="s">
        <v>36</v>
      </c>
    </row>
    <row r="27" spans="1:2" x14ac:dyDescent="0.25">
      <c r="A27" s="252" t="s">
        <v>37</v>
      </c>
      <c r="B27" s="253" t="s">
        <v>38</v>
      </c>
    </row>
    <row r="28" spans="1:2" ht="28.5" customHeight="1" x14ac:dyDescent="0.25">
      <c r="A28" s="252" t="s">
        <v>39</v>
      </c>
      <c r="B28" s="253" t="s">
        <v>40</v>
      </c>
    </row>
    <row r="29" spans="1:2" x14ac:dyDescent="0.25">
      <c r="A29" s="252" t="s">
        <v>15</v>
      </c>
      <c r="B29" s="253" t="s">
        <v>41</v>
      </c>
    </row>
    <row r="30" spans="1:2" x14ac:dyDescent="0.25">
      <c r="A30" s="252" t="s">
        <v>42</v>
      </c>
      <c r="B30" s="253" t="s">
        <v>43</v>
      </c>
    </row>
    <row r="31" spans="1:2" x14ac:dyDescent="0.25">
      <c r="A31" s="252" t="s">
        <v>44</v>
      </c>
      <c r="B31" s="253" t="s">
        <v>45</v>
      </c>
    </row>
    <row r="32" spans="1:2" x14ac:dyDescent="0.25">
      <c r="A32" s="252" t="s">
        <v>46</v>
      </c>
      <c r="B32" s="253" t="s">
        <v>47</v>
      </c>
    </row>
    <row r="33" spans="1:2" x14ac:dyDescent="0.25">
      <c r="A33" s="252" t="s">
        <v>48</v>
      </c>
      <c r="B33" s="253" t="s">
        <v>49</v>
      </c>
    </row>
    <row r="34" spans="1:2" x14ac:dyDescent="0.25">
      <c r="A34" s="252" t="s">
        <v>50</v>
      </c>
      <c r="B34" s="253" t="s">
        <v>51</v>
      </c>
    </row>
    <row r="35" spans="1:2" ht="31" x14ac:dyDescent="0.25">
      <c r="A35" s="252" t="s">
        <v>52</v>
      </c>
      <c r="B35" s="253" t="s">
        <v>53</v>
      </c>
    </row>
    <row r="36" spans="1:2" x14ac:dyDescent="0.25">
      <c r="A36" s="252" t="s">
        <v>26</v>
      </c>
      <c r="B36" s="253" t="s">
        <v>10</v>
      </c>
    </row>
    <row r="37" spans="1:2" ht="16" thickBot="1" x14ac:dyDescent="0.3">
      <c r="A37" s="254" t="s">
        <v>27</v>
      </c>
      <c r="B37" s="255" t="s">
        <v>279</v>
      </c>
    </row>
  </sheetData>
  <mergeCells count="8">
    <mergeCell ref="A8:B8"/>
    <mergeCell ref="A22:B22"/>
    <mergeCell ref="A1:B1"/>
    <mergeCell ref="A5:B5"/>
    <mergeCell ref="A3:B3"/>
    <mergeCell ref="A6:B6"/>
    <mergeCell ref="A2:B2"/>
    <mergeCell ref="A4:B4"/>
  </mergeCells>
  <pageMargins left="0.7" right="0.7" top="0.75" bottom="0.75" header="0.3" footer="0.3"/>
  <pageSetup paperSize="9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6"/>
  <sheetViews>
    <sheetView view="pageLayout" topLeftCell="D7" zoomScale="130" zoomScaleNormal="100" zoomScalePageLayoutView="130" workbookViewId="0">
      <selection activeCell="K14" sqref="K14"/>
    </sheetView>
  </sheetViews>
  <sheetFormatPr defaultColWidth="9.1796875" defaultRowHeight="10.5" x14ac:dyDescent="0.25"/>
  <cols>
    <col min="1" max="1" width="5.26953125" style="19" customWidth="1"/>
    <col min="2" max="2" width="19.54296875" style="19" customWidth="1"/>
    <col min="3" max="3" width="11.26953125" style="19" customWidth="1"/>
    <col min="4" max="4" width="7.7265625" style="19" customWidth="1"/>
    <col min="5" max="6" width="7.54296875" style="19" customWidth="1"/>
    <col min="7" max="7" width="7.7265625" style="19" customWidth="1"/>
    <col min="8" max="9" width="7" style="19" customWidth="1"/>
    <col min="10" max="10" width="6.81640625" style="19" customWidth="1"/>
    <col min="11" max="11" width="27.81640625" style="19" customWidth="1"/>
    <col min="12" max="12" width="9.7265625" style="19" customWidth="1"/>
    <col min="13" max="13" width="8.54296875" style="19" customWidth="1"/>
    <col min="14" max="14" width="7.7265625" style="19" customWidth="1"/>
    <col min="15" max="15" width="8.81640625" style="19" customWidth="1"/>
    <col min="16" max="16" width="8.54296875" style="19" customWidth="1"/>
    <col min="17" max="17" width="8.1796875" style="19" customWidth="1"/>
    <col min="18" max="18" width="8.453125" style="19" customWidth="1"/>
    <col min="19" max="19" width="7" style="19" customWidth="1"/>
    <col min="20" max="20" width="5.54296875" style="19" customWidth="1"/>
    <col min="21" max="16384" width="9.1796875" style="19"/>
  </cols>
  <sheetData>
    <row r="1" spans="1:20" ht="13" x14ac:dyDescent="0.25">
      <c r="A1" s="353" t="s">
        <v>119</v>
      </c>
      <c r="B1" s="354"/>
      <c r="C1" s="362"/>
      <c r="D1" s="318" t="str">
        <f>+'(KNY)könyvvizsgálói nyilatkozat'!$B4</f>
        <v>MINTA Kft.</v>
      </c>
      <c r="E1" s="318"/>
      <c r="F1" s="318"/>
      <c r="G1" s="318"/>
      <c r="H1" s="318"/>
      <c r="I1" s="66"/>
      <c r="J1" s="66"/>
      <c r="L1" s="20"/>
      <c r="M1" s="20"/>
    </row>
    <row r="2" spans="1:20" ht="11.25" customHeight="1" x14ac:dyDescent="0.25">
      <c r="A2" s="353" t="s">
        <v>121</v>
      </c>
      <c r="B2" s="354"/>
      <c r="C2" s="362"/>
      <c r="D2" s="318" t="str">
        <f>+'(KNY)könyvvizsgálói nyilatkozat'!$B5</f>
        <v>2017-1.2.1-NKP-0000-00000</v>
      </c>
      <c r="E2" s="318"/>
      <c r="F2" s="318"/>
      <c r="G2" s="318"/>
      <c r="H2" s="318"/>
      <c r="I2" s="66"/>
      <c r="J2" s="66"/>
      <c r="L2" s="20"/>
      <c r="M2" s="20"/>
    </row>
    <row r="3" spans="1:20" ht="11.25" customHeight="1" x14ac:dyDescent="0.25">
      <c r="A3" s="352" t="s">
        <v>123</v>
      </c>
      <c r="B3" s="352"/>
      <c r="C3" s="329"/>
      <c r="D3" s="319" t="str">
        <f>+'(KNY)könyvvizsgálói nyilatkozat'!$B6</f>
        <v>2017.11.01.-2018.10.31.</v>
      </c>
      <c r="E3" s="320"/>
      <c r="F3" s="320"/>
      <c r="G3" s="320"/>
      <c r="H3" s="321"/>
      <c r="I3" s="66"/>
      <c r="J3" s="66"/>
      <c r="L3" s="20"/>
      <c r="M3" s="20"/>
    </row>
    <row r="4" spans="1:20" ht="12" customHeight="1" x14ac:dyDescent="0.25">
      <c r="A4" s="67"/>
      <c r="B4" s="67"/>
      <c r="C4" s="67"/>
      <c r="D4" s="68"/>
      <c r="E4" s="68"/>
      <c r="F4" s="68"/>
      <c r="G4" s="68"/>
      <c r="H4" s="68"/>
      <c r="I4" s="68"/>
      <c r="J4" s="69"/>
      <c r="K4" s="69"/>
      <c r="L4" s="69"/>
      <c r="M4" s="69"/>
    </row>
    <row r="5" spans="1:20" ht="12.75" customHeight="1" x14ac:dyDescent="0.25"/>
    <row r="6" spans="1:20" ht="12.75" customHeight="1" x14ac:dyDescent="0.25">
      <c r="A6" s="322" t="s">
        <v>230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</row>
    <row r="7" spans="1:20" ht="12.5" thickBot="1" x14ac:dyDescent="0.35">
      <c r="J7" s="70"/>
      <c r="K7" s="70"/>
      <c r="L7" s="70"/>
      <c r="M7" s="70"/>
    </row>
    <row r="8" spans="1:20" ht="36" customHeight="1" x14ac:dyDescent="0.25">
      <c r="A8" s="306" t="s">
        <v>180</v>
      </c>
      <c r="B8" s="306" t="s">
        <v>31</v>
      </c>
      <c r="C8" s="306" t="s">
        <v>33</v>
      </c>
      <c r="D8" s="306" t="s">
        <v>35</v>
      </c>
      <c r="E8" s="306" t="s">
        <v>37</v>
      </c>
      <c r="F8" s="306" t="s">
        <v>39</v>
      </c>
      <c r="G8" s="306" t="s">
        <v>15</v>
      </c>
      <c r="H8" s="308" t="s">
        <v>224</v>
      </c>
      <c r="I8" s="309"/>
      <c r="J8" s="360" t="s">
        <v>225</v>
      </c>
      <c r="K8" s="306" t="s">
        <v>48</v>
      </c>
      <c r="L8" s="342" t="s">
        <v>181</v>
      </c>
      <c r="M8" s="343"/>
      <c r="N8" s="344"/>
      <c r="O8" s="342" t="s">
        <v>182</v>
      </c>
      <c r="P8" s="343"/>
      <c r="Q8" s="343"/>
      <c r="R8" s="344"/>
      <c r="S8" s="306" t="s">
        <v>26</v>
      </c>
      <c r="T8" s="306" t="s">
        <v>27</v>
      </c>
    </row>
    <row r="9" spans="1:20" ht="66.75" customHeight="1" thickBot="1" x14ac:dyDescent="0.3">
      <c r="A9" s="307" t="s">
        <v>183</v>
      </c>
      <c r="B9" s="307"/>
      <c r="C9" s="307"/>
      <c r="D9" s="307"/>
      <c r="E9" s="307"/>
      <c r="F9" s="307"/>
      <c r="G9" s="307"/>
      <c r="H9" s="26" t="s">
        <v>164</v>
      </c>
      <c r="I9" s="26" t="s">
        <v>165</v>
      </c>
      <c r="J9" s="361"/>
      <c r="K9" s="307"/>
      <c r="L9" s="71" t="s">
        <v>184</v>
      </c>
      <c r="M9" s="72" t="s">
        <v>185</v>
      </c>
      <c r="N9" s="73" t="s">
        <v>186</v>
      </c>
      <c r="O9" s="71" t="s">
        <v>166</v>
      </c>
      <c r="P9" s="73" t="s">
        <v>167</v>
      </c>
      <c r="Q9" s="73" t="s">
        <v>187</v>
      </c>
      <c r="R9" s="74" t="s">
        <v>188</v>
      </c>
      <c r="S9" s="307"/>
      <c r="T9" s="307"/>
    </row>
    <row r="10" spans="1:20" x14ac:dyDescent="0.25">
      <c r="A10" s="75" t="s">
        <v>189</v>
      </c>
      <c r="B10" s="76" t="s">
        <v>231</v>
      </c>
      <c r="C10" s="77" t="s">
        <v>232</v>
      </c>
      <c r="D10" s="77" t="s">
        <v>233</v>
      </c>
      <c r="E10" s="78">
        <v>43205</v>
      </c>
      <c r="F10" s="78">
        <v>43191</v>
      </c>
      <c r="G10" s="78">
        <v>43205</v>
      </c>
      <c r="H10" s="78"/>
      <c r="I10" s="78"/>
      <c r="J10" s="79"/>
      <c r="K10" s="76" t="s">
        <v>234</v>
      </c>
      <c r="L10" s="81">
        <v>127000</v>
      </c>
      <c r="M10" s="116">
        <v>100000</v>
      </c>
      <c r="N10" s="117">
        <v>27000</v>
      </c>
      <c r="O10" s="80"/>
      <c r="P10" s="80"/>
      <c r="Q10" s="81"/>
      <c r="R10" s="82"/>
      <c r="S10" s="43" t="s">
        <v>172</v>
      </c>
      <c r="T10" s="153">
        <v>1</v>
      </c>
    </row>
    <row r="11" spans="1:20" ht="12.75" customHeight="1" x14ac:dyDescent="0.25">
      <c r="A11" s="83" t="s">
        <v>194</v>
      </c>
      <c r="B11" s="84" t="s">
        <v>231</v>
      </c>
      <c r="C11" s="85" t="s">
        <v>232</v>
      </c>
      <c r="D11" s="85" t="s">
        <v>235</v>
      </c>
      <c r="E11" s="86">
        <v>43221</v>
      </c>
      <c r="F11" s="86">
        <v>43191</v>
      </c>
      <c r="G11" s="86">
        <v>43235</v>
      </c>
      <c r="H11" s="78"/>
      <c r="I11" s="78"/>
      <c r="J11" s="79"/>
      <c r="K11" s="84" t="s">
        <v>236</v>
      </c>
      <c r="L11" s="87">
        <v>479298</v>
      </c>
      <c r="M11" s="88">
        <v>377400</v>
      </c>
      <c r="N11" s="89">
        <v>101898</v>
      </c>
      <c r="O11" s="90">
        <v>0</v>
      </c>
      <c r="P11" s="89">
        <v>0</v>
      </c>
      <c r="Q11" s="89">
        <v>0</v>
      </c>
      <c r="R11" s="82">
        <v>0</v>
      </c>
      <c r="S11" s="43" t="s">
        <v>172</v>
      </c>
      <c r="T11" s="151">
        <v>1</v>
      </c>
    </row>
    <row r="12" spans="1:20" ht="12.75" customHeight="1" x14ac:dyDescent="0.25">
      <c r="A12" s="83" t="s">
        <v>199</v>
      </c>
      <c r="B12" s="84" t="s">
        <v>231</v>
      </c>
      <c r="C12" s="85" t="s">
        <v>232</v>
      </c>
      <c r="D12" s="85" t="s">
        <v>237</v>
      </c>
      <c r="E12" s="86">
        <v>43228</v>
      </c>
      <c r="F12" s="86">
        <v>43228</v>
      </c>
      <c r="G12" s="86">
        <v>43236</v>
      </c>
      <c r="H12" s="78">
        <v>43191</v>
      </c>
      <c r="I12" s="78">
        <v>43404</v>
      </c>
      <c r="J12" s="258">
        <v>0.25</v>
      </c>
      <c r="K12" s="84" t="s">
        <v>238</v>
      </c>
      <c r="L12" s="87">
        <v>0</v>
      </c>
      <c r="M12" s="88">
        <v>0</v>
      </c>
      <c r="N12" s="89">
        <v>0</v>
      </c>
      <c r="O12" s="90">
        <v>37894</v>
      </c>
      <c r="P12" s="89">
        <v>29837</v>
      </c>
      <c r="Q12" s="89">
        <v>3222</v>
      </c>
      <c r="R12" s="82">
        <f t="shared" ref="R12:R24" si="0">SUM(O12:Q12)</f>
        <v>70953</v>
      </c>
      <c r="S12" s="43" t="s">
        <v>172</v>
      </c>
      <c r="T12" s="151">
        <v>0.5</v>
      </c>
    </row>
    <row r="13" spans="1:20" ht="12.75" customHeight="1" x14ac:dyDescent="0.25">
      <c r="A13" s="83"/>
      <c r="B13" s="84"/>
      <c r="C13" s="85"/>
      <c r="D13" s="85"/>
      <c r="E13" s="86"/>
      <c r="F13" s="86"/>
      <c r="G13" s="86"/>
      <c r="H13" s="78"/>
      <c r="I13" s="78"/>
      <c r="J13" s="79"/>
      <c r="K13" s="84"/>
      <c r="L13" s="87"/>
      <c r="M13" s="88"/>
      <c r="N13" s="89"/>
      <c r="O13" s="90"/>
      <c r="P13" s="89"/>
      <c r="Q13" s="89"/>
      <c r="R13" s="82">
        <f t="shared" si="0"/>
        <v>0</v>
      </c>
      <c r="S13" s="91"/>
      <c r="T13" s="151"/>
    </row>
    <row r="14" spans="1:20" ht="12.75" customHeight="1" x14ac:dyDescent="0.25">
      <c r="A14" s="83"/>
      <c r="B14" s="84"/>
      <c r="C14" s="85"/>
      <c r="D14" s="85"/>
      <c r="E14" s="86"/>
      <c r="F14" s="86"/>
      <c r="G14" s="86"/>
      <c r="H14" s="78"/>
      <c r="I14" s="78"/>
      <c r="J14" s="79"/>
      <c r="K14" s="84"/>
      <c r="L14" s="87"/>
      <c r="M14" s="88"/>
      <c r="N14" s="89"/>
      <c r="O14" s="90"/>
      <c r="P14" s="89"/>
      <c r="Q14" s="89"/>
      <c r="R14" s="82">
        <f t="shared" si="0"/>
        <v>0</v>
      </c>
      <c r="S14" s="91"/>
      <c r="T14" s="151"/>
    </row>
    <row r="15" spans="1:20" ht="12.75" customHeight="1" x14ac:dyDescent="0.25">
      <c r="A15" s="83"/>
      <c r="B15" s="84"/>
      <c r="C15" s="85"/>
      <c r="D15" s="85"/>
      <c r="E15" s="86"/>
      <c r="F15" s="86"/>
      <c r="G15" s="86"/>
      <c r="H15" s="78"/>
      <c r="I15" s="78"/>
      <c r="J15" s="79"/>
      <c r="K15" s="84"/>
      <c r="L15" s="87"/>
      <c r="M15" s="88"/>
      <c r="N15" s="89"/>
      <c r="O15" s="90"/>
      <c r="P15" s="89"/>
      <c r="Q15" s="89"/>
      <c r="R15" s="82">
        <f t="shared" si="0"/>
        <v>0</v>
      </c>
      <c r="S15" s="91"/>
      <c r="T15" s="151"/>
    </row>
    <row r="16" spans="1:20" ht="12.75" customHeight="1" x14ac:dyDescent="0.25">
      <c r="A16" s="83"/>
      <c r="B16" s="84"/>
      <c r="C16" s="85"/>
      <c r="D16" s="85"/>
      <c r="E16" s="86"/>
      <c r="F16" s="86"/>
      <c r="G16" s="86"/>
      <c r="H16" s="78"/>
      <c r="I16" s="78"/>
      <c r="J16" s="79"/>
      <c r="K16" s="84"/>
      <c r="L16" s="87"/>
      <c r="M16" s="88"/>
      <c r="N16" s="89"/>
      <c r="O16" s="90"/>
      <c r="P16" s="89"/>
      <c r="Q16" s="89"/>
      <c r="R16" s="82">
        <f t="shared" si="0"/>
        <v>0</v>
      </c>
      <c r="S16" s="91"/>
      <c r="T16" s="151"/>
    </row>
    <row r="17" spans="1:20" ht="12.75" customHeight="1" x14ac:dyDescent="0.25">
      <c r="A17" s="83"/>
      <c r="B17" s="84"/>
      <c r="C17" s="85"/>
      <c r="D17" s="85"/>
      <c r="E17" s="86"/>
      <c r="F17" s="86"/>
      <c r="G17" s="86"/>
      <c r="H17" s="78"/>
      <c r="I17" s="78"/>
      <c r="J17" s="79"/>
      <c r="K17" s="84"/>
      <c r="L17" s="87"/>
      <c r="M17" s="88"/>
      <c r="N17" s="89"/>
      <c r="O17" s="90"/>
      <c r="P17" s="89"/>
      <c r="Q17" s="89"/>
      <c r="R17" s="82">
        <f t="shared" si="0"/>
        <v>0</v>
      </c>
      <c r="S17" s="91"/>
      <c r="T17" s="151"/>
    </row>
    <row r="18" spans="1:20" ht="12.75" customHeight="1" x14ac:dyDescent="0.25">
      <c r="A18" s="83"/>
      <c r="B18" s="84"/>
      <c r="C18" s="85"/>
      <c r="D18" s="85"/>
      <c r="E18" s="86"/>
      <c r="F18" s="86"/>
      <c r="G18" s="86"/>
      <c r="H18" s="78"/>
      <c r="I18" s="78"/>
      <c r="J18" s="79"/>
      <c r="K18" s="84"/>
      <c r="L18" s="87"/>
      <c r="M18" s="88"/>
      <c r="N18" s="89"/>
      <c r="O18" s="90"/>
      <c r="P18" s="89"/>
      <c r="Q18" s="89"/>
      <c r="R18" s="82">
        <f t="shared" si="0"/>
        <v>0</v>
      </c>
      <c r="S18" s="91"/>
      <c r="T18" s="151"/>
    </row>
    <row r="19" spans="1:20" ht="12.75" customHeight="1" x14ac:dyDescent="0.25">
      <c r="A19" s="83"/>
      <c r="B19" s="84"/>
      <c r="C19" s="85"/>
      <c r="D19" s="85"/>
      <c r="E19" s="86"/>
      <c r="F19" s="86"/>
      <c r="G19" s="86"/>
      <c r="H19" s="78"/>
      <c r="I19" s="78"/>
      <c r="J19" s="79"/>
      <c r="K19" s="84"/>
      <c r="L19" s="87"/>
      <c r="M19" s="88"/>
      <c r="N19" s="89"/>
      <c r="O19" s="90"/>
      <c r="P19" s="89"/>
      <c r="Q19" s="89"/>
      <c r="R19" s="82">
        <f t="shared" si="0"/>
        <v>0</v>
      </c>
      <c r="S19" s="91"/>
      <c r="T19" s="151"/>
    </row>
    <row r="20" spans="1:20" ht="12.75" customHeight="1" x14ac:dyDescent="0.25">
      <c r="A20" s="83"/>
      <c r="B20" s="84"/>
      <c r="C20" s="85"/>
      <c r="D20" s="85"/>
      <c r="E20" s="86"/>
      <c r="F20" s="86"/>
      <c r="G20" s="86"/>
      <c r="H20" s="78"/>
      <c r="I20" s="78"/>
      <c r="J20" s="79"/>
      <c r="K20" s="84"/>
      <c r="L20" s="87"/>
      <c r="M20" s="88"/>
      <c r="N20" s="89"/>
      <c r="O20" s="90"/>
      <c r="P20" s="89"/>
      <c r="Q20" s="89"/>
      <c r="R20" s="82">
        <f t="shared" si="0"/>
        <v>0</v>
      </c>
      <c r="S20" s="91"/>
      <c r="T20" s="151"/>
    </row>
    <row r="21" spans="1:20" ht="12.75" customHeight="1" x14ac:dyDescent="0.25">
      <c r="A21" s="83"/>
      <c r="B21" s="84"/>
      <c r="C21" s="85"/>
      <c r="D21" s="85"/>
      <c r="E21" s="86"/>
      <c r="F21" s="86"/>
      <c r="G21" s="86"/>
      <c r="H21" s="78"/>
      <c r="I21" s="78"/>
      <c r="J21" s="79"/>
      <c r="K21" s="84"/>
      <c r="L21" s="87"/>
      <c r="M21" s="88"/>
      <c r="N21" s="89"/>
      <c r="O21" s="90"/>
      <c r="P21" s="89"/>
      <c r="Q21" s="89"/>
      <c r="R21" s="82">
        <f t="shared" si="0"/>
        <v>0</v>
      </c>
      <c r="S21" s="91"/>
      <c r="T21" s="151"/>
    </row>
    <row r="22" spans="1:20" ht="12.75" customHeight="1" x14ac:dyDescent="0.25">
      <c r="A22" s="83"/>
      <c r="B22" s="84"/>
      <c r="C22" s="85"/>
      <c r="D22" s="85"/>
      <c r="E22" s="86"/>
      <c r="F22" s="86"/>
      <c r="G22" s="86"/>
      <c r="H22" s="78"/>
      <c r="I22" s="78"/>
      <c r="J22" s="79"/>
      <c r="K22" s="84"/>
      <c r="L22" s="87"/>
      <c r="M22" s="88"/>
      <c r="N22" s="89"/>
      <c r="O22" s="90"/>
      <c r="P22" s="89"/>
      <c r="Q22" s="89"/>
      <c r="R22" s="82">
        <f t="shared" si="0"/>
        <v>0</v>
      </c>
      <c r="S22" s="91"/>
      <c r="T22" s="151"/>
    </row>
    <row r="23" spans="1:20" ht="12.75" customHeight="1" x14ac:dyDescent="0.25">
      <c r="A23" s="83"/>
      <c r="B23" s="84"/>
      <c r="C23" s="85"/>
      <c r="D23" s="85"/>
      <c r="E23" s="86"/>
      <c r="F23" s="86"/>
      <c r="G23" s="86"/>
      <c r="H23" s="78"/>
      <c r="I23" s="78"/>
      <c r="J23" s="79"/>
      <c r="K23" s="84"/>
      <c r="L23" s="87"/>
      <c r="M23" s="88"/>
      <c r="N23" s="89"/>
      <c r="O23" s="90"/>
      <c r="P23" s="89"/>
      <c r="Q23" s="89"/>
      <c r="R23" s="82">
        <f t="shared" si="0"/>
        <v>0</v>
      </c>
      <c r="S23" s="91"/>
      <c r="T23" s="151"/>
    </row>
    <row r="24" spans="1:20" ht="12.75" customHeight="1" thickBot="1" x14ac:dyDescent="0.3">
      <c r="A24" s="92"/>
      <c r="B24" s="93"/>
      <c r="C24" s="94"/>
      <c r="D24" s="94"/>
      <c r="E24" s="95"/>
      <c r="F24" s="95"/>
      <c r="G24" s="95"/>
      <c r="H24" s="78"/>
      <c r="I24" s="78"/>
      <c r="J24" s="96"/>
      <c r="K24" s="93"/>
      <c r="L24" s="97"/>
      <c r="M24" s="98"/>
      <c r="N24" s="99"/>
      <c r="O24" s="100"/>
      <c r="P24" s="99"/>
      <c r="Q24" s="99"/>
      <c r="R24" s="82">
        <f t="shared" si="0"/>
        <v>0</v>
      </c>
      <c r="S24" s="101"/>
      <c r="T24" s="152"/>
    </row>
    <row r="25" spans="1:20" ht="12.75" customHeight="1" thickBot="1" x14ac:dyDescent="0.3">
      <c r="A25" s="358"/>
      <c r="B25" s="359"/>
      <c r="C25" s="359"/>
      <c r="D25" s="359"/>
      <c r="E25" s="359"/>
      <c r="F25" s="359"/>
      <c r="G25" s="359"/>
      <c r="H25" s="359"/>
      <c r="I25" s="359"/>
      <c r="J25" s="359"/>
      <c r="K25" s="359"/>
      <c r="L25" s="333"/>
      <c r="M25" s="333"/>
      <c r="N25" s="333"/>
      <c r="O25" s="333"/>
      <c r="P25" s="333"/>
      <c r="Q25" s="333"/>
      <c r="R25" s="333"/>
      <c r="S25" s="333"/>
      <c r="T25" s="334"/>
    </row>
    <row r="26" spans="1:20" ht="13.5" customHeight="1" thickBot="1" x14ac:dyDescent="0.3">
      <c r="A26" s="355" t="s">
        <v>188</v>
      </c>
      <c r="B26" s="356"/>
      <c r="C26" s="356"/>
      <c r="D26" s="356"/>
      <c r="E26" s="356"/>
      <c r="F26" s="356"/>
      <c r="G26" s="356"/>
      <c r="H26" s="356"/>
      <c r="I26" s="356"/>
      <c r="J26" s="356"/>
      <c r="K26" s="357"/>
      <c r="L26" s="102">
        <f>SUM(L10:L25)</f>
        <v>606298</v>
      </c>
      <c r="M26" s="102">
        <f>SUM(M10:M25)</f>
        <v>477400</v>
      </c>
      <c r="N26" s="102">
        <f>SUM(N10:N25)</f>
        <v>128898</v>
      </c>
      <c r="O26" s="104">
        <f>SUM(O10:O25)</f>
        <v>37894</v>
      </c>
      <c r="P26" s="104">
        <f t="shared" ref="P26:R26" si="1">SUM(P10:P25)</f>
        <v>29837</v>
      </c>
      <c r="Q26" s="104">
        <f t="shared" si="1"/>
        <v>3222</v>
      </c>
      <c r="R26" s="104">
        <f t="shared" si="1"/>
        <v>70953</v>
      </c>
      <c r="S26" s="106"/>
      <c r="T26" s="107"/>
    </row>
  </sheetData>
  <mergeCells count="23">
    <mergeCell ref="A1:C1"/>
    <mergeCell ref="A2:C2"/>
    <mergeCell ref="A3:C3"/>
    <mergeCell ref="D1:H1"/>
    <mergeCell ref="D2:H2"/>
    <mergeCell ref="D3:H3"/>
    <mergeCell ref="A6:T6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T8:T9"/>
    <mergeCell ref="A26:K26"/>
    <mergeCell ref="K8:K9"/>
    <mergeCell ref="L8:N8"/>
    <mergeCell ref="O8:R8"/>
    <mergeCell ref="S8:S9"/>
    <mergeCell ref="A25:T25"/>
  </mergeCells>
  <pageMargins left="0.25" right="0.25" top="0.75" bottom="0.75" header="0.3" footer="0.3"/>
  <pageSetup paperSize="9" scale="76" orientation="landscape" r:id="rId1"/>
  <headerFooter alignWithMargins="0">
    <oddFooter>&amp;R&amp;"Garamond,Normál"&amp;P/&amp;N. oldal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'támogatás típusai'!$A$4:$A$14</xm:f>
          </x14:formula1>
          <xm:sqref>S10:S12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30"/>
  <sheetViews>
    <sheetView view="pageLayout" zoomScale="130" zoomScaleNormal="100" zoomScalePageLayoutView="130" workbookViewId="0">
      <selection activeCell="G8" sqref="G8:G9"/>
    </sheetView>
  </sheetViews>
  <sheetFormatPr defaultColWidth="9.1796875" defaultRowHeight="10.5" x14ac:dyDescent="0.25"/>
  <cols>
    <col min="1" max="1" width="5.26953125" style="19" customWidth="1"/>
    <col min="2" max="2" width="19.54296875" style="19" customWidth="1"/>
    <col min="3" max="3" width="11.26953125" style="19" customWidth="1"/>
    <col min="4" max="4" width="7.7265625" style="19" customWidth="1"/>
    <col min="5" max="5" width="7" style="19" customWidth="1"/>
    <col min="6" max="6" width="7.54296875" style="19" customWidth="1"/>
    <col min="7" max="7" width="7.7265625" style="19" customWidth="1"/>
    <col min="8" max="9" width="7" style="19" customWidth="1"/>
    <col min="10" max="10" width="6.81640625" style="19" customWidth="1"/>
    <col min="11" max="11" width="30" style="19" customWidth="1"/>
    <col min="12" max="12" width="9.7265625" style="19" customWidth="1"/>
    <col min="13" max="13" width="8.54296875" style="19" customWidth="1"/>
    <col min="14" max="14" width="7.7265625" style="19" customWidth="1"/>
    <col min="15" max="15" width="8.81640625" style="19" customWidth="1"/>
    <col min="16" max="16" width="8.54296875" style="19" customWidth="1"/>
    <col min="17" max="17" width="8.1796875" style="19" customWidth="1"/>
    <col min="18" max="18" width="8.453125" style="19" customWidth="1"/>
    <col min="19" max="19" width="8.26953125" style="19" customWidth="1"/>
    <col min="20" max="20" width="5.54296875" style="19" customWidth="1"/>
    <col min="21" max="16384" width="9.1796875" style="19"/>
  </cols>
  <sheetData>
    <row r="1" spans="1:20" ht="13" x14ac:dyDescent="0.25">
      <c r="A1" s="353" t="s">
        <v>119</v>
      </c>
      <c r="B1" s="354"/>
      <c r="C1" s="362"/>
      <c r="D1" s="318" t="str">
        <f>+'(KNY)könyvvizsgálói nyilatkozat'!$B4</f>
        <v>MINTA Kft.</v>
      </c>
      <c r="E1" s="318"/>
      <c r="F1" s="318"/>
      <c r="G1" s="318"/>
      <c r="H1" s="318"/>
      <c r="I1" s="66"/>
      <c r="J1" s="66"/>
      <c r="L1" s="20"/>
      <c r="M1" s="20"/>
    </row>
    <row r="2" spans="1:20" ht="11.25" customHeight="1" x14ac:dyDescent="0.25">
      <c r="A2" s="353" t="s">
        <v>121</v>
      </c>
      <c r="B2" s="354"/>
      <c r="C2" s="362"/>
      <c r="D2" s="318" t="str">
        <f>+'(KNY)könyvvizsgálói nyilatkozat'!$B5</f>
        <v>2017-1.2.1-NKP-0000-00000</v>
      </c>
      <c r="E2" s="318"/>
      <c r="F2" s="318"/>
      <c r="G2" s="318"/>
      <c r="H2" s="318"/>
      <c r="I2" s="66"/>
      <c r="J2" s="66"/>
      <c r="L2" s="20"/>
      <c r="M2" s="20"/>
    </row>
    <row r="3" spans="1:20" ht="11.25" customHeight="1" x14ac:dyDescent="0.25">
      <c r="A3" s="352" t="s">
        <v>123</v>
      </c>
      <c r="B3" s="352"/>
      <c r="C3" s="329"/>
      <c r="D3" s="319" t="str">
        <f>+'(KNY)könyvvizsgálói nyilatkozat'!$B6</f>
        <v>2017.11.01.-2018.10.31.</v>
      </c>
      <c r="E3" s="320"/>
      <c r="F3" s="320"/>
      <c r="G3" s="320"/>
      <c r="H3" s="321"/>
      <c r="I3" s="66"/>
      <c r="J3" s="66"/>
      <c r="L3" s="20"/>
      <c r="M3" s="20"/>
    </row>
    <row r="4" spans="1:20" ht="12" customHeight="1" x14ac:dyDescent="0.25">
      <c r="A4" s="67"/>
      <c r="B4" s="67"/>
      <c r="C4" s="67"/>
      <c r="D4" s="68"/>
      <c r="E4" s="68"/>
      <c r="F4" s="68"/>
      <c r="G4" s="68"/>
      <c r="H4" s="68"/>
      <c r="I4" s="68"/>
      <c r="J4" s="69"/>
      <c r="K4" s="69"/>
      <c r="L4" s="69"/>
      <c r="M4" s="69"/>
    </row>
    <row r="5" spans="1:20" ht="12.75" customHeight="1" x14ac:dyDescent="0.25"/>
    <row r="6" spans="1:20" ht="12.75" customHeight="1" x14ac:dyDescent="0.25">
      <c r="A6" s="322" t="s">
        <v>239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</row>
    <row r="7" spans="1:20" ht="12.5" thickBot="1" x14ac:dyDescent="0.35">
      <c r="J7" s="70"/>
      <c r="K7" s="70"/>
      <c r="L7" s="70"/>
      <c r="M7" s="70"/>
    </row>
    <row r="8" spans="1:20" ht="36" customHeight="1" x14ac:dyDescent="0.25">
      <c r="A8" s="306" t="s">
        <v>180</v>
      </c>
      <c r="B8" s="306" t="s">
        <v>31</v>
      </c>
      <c r="C8" s="306" t="s">
        <v>33</v>
      </c>
      <c r="D8" s="306" t="s">
        <v>35</v>
      </c>
      <c r="E8" s="306" t="s">
        <v>37</v>
      </c>
      <c r="F8" s="306" t="s">
        <v>39</v>
      </c>
      <c r="G8" s="306" t="s">
        <v>15</v>
      </c>
      <c r="H8" s="308" t="s">
        <v>224</v>
      </c>
      <c r="I8" s="309"/>
      <c r="J8" s="360" t="s">
        <v>225</v>
      </c>
      <c r="K8" s="306" t="s">
        <v>48</v>
      </c>
      <c r="L8" s="342" t="s">
        <v>181</v>
      </c>
      <c r="M8" s="343"/>
      <c r="N8" s="344"/>
      <c r="O8" s="342" t="s">
        <v>182</v>
      </c>
      <c r="P8" s="343"/>
      <c r="Q8" s="343"/>
      <c r="R8" s="344"/>
      <c r="S8" s="306" t="s">
        <v>26</v>
      </c>
      <c r="T8" s="306" t="s">
        <v>27</v>
      </c>
    </row>
    <row r="9" spans="1:20" ht="66.75" customHeight="1" thickBot="1" x14ac:dyDescent="0.3">
      <c r="A9" s="307" t="s">
        <v>183</v>
      </c>
      <c r="B9" s="307"/>
      <c r="C9" s="307"/>
      <c r="D9" s="307"/>
      <c r="E9" s="307"/>
      <c r="F9" s="307"/>
      <c r="G9" s="307"/>
      <c r="H9" s="26" t="s">
        <v>164</v>
      </c>
      <c r="I9" s="26" t="s">
        <v>165</v>
      </c>
      <c r="J9" s="361"/>
      <c r="K9" s="307"/>
      <c r="L9" s="71" t="s">
        <v>184</v>
      </c>
      <c r="M9" s="72" t="s">
        <v>185</v>
      </c>
      <c r="N9" s="73" t="s">
        <v>186</v>
      </c>
      <c r="O9" s="71" t="s">
        <v>166</v>
      </c>
      <c r="P9" s="73" t="s">
        <v>167</v>
      </c>
      <c r="Q9" s="73" t="s">
        <v>187</v>
      </c>
      <c r="R9" s="74" t="s">
        <v>188</v>
      </c>
      <c r="S9" s="307"/>
      <c r="T9" s="307"/>
    </row>
    <row r="10" spans="1:20" x14ac:dyDescent="0.25">
      <c r="A10" s="75"/>
      <c r="B10" s="76"/>
      <c r="C10" s="77"/>
      <c r="D10" s="77"/>
      <c r="E10" s="78"/>
      <c r="F10" s="78"/>
      <c r="G10" s="78"/>
      <c r="H10" s="78"/>
      <c r="I10" s="78"/>
      <c r="J10" s="79"/>
      <c r="K10" s="76"/>
      <c r="L10" s="81"/>
      <c r="M10" s="116"/>
      <c r="N10" s="117"/>
      <c r="O10" s="80"/>
      <c r="P10" s="80"/>
      <c r="Q10" s="81"/>
      <c r="R10" s="82"/>
      <c r="S10" s="43"/>
      <c r="T10" s="153"/>
    </row>
    <row r="11" spans="1:20" ht="12.75" customHeight="1" x14ac:dyDescent="0.25">
      <c r="A11" s="83" t="s">
        <v>194</v>
      </c>
      <c r="B11" s="84"/>
      <c r="C11" s="85"/>
      <c r="D11" s="85"/>
      <c r="E11" s="86"/>
      <c r="F11" s="86"/>
      <c r="G11" s="86"/>
      <c r="H11" s="78"/>
      <c r="I11" s="78"/>
      <c r="J11" s="79"/>
      <c r="K11" s="84"/>
      <c r="L11" s="87"/>
      <c r="M11" s="88"/>
      <c r="N11" s="89"/>
      <c r="O11" s="90"/>
      <c r="P11" s="89"/>
      <c r="Q11" s="89"/>
      <c r="R11" s="82">
        <f t="shared" ref="R11:R25" si="0">SUM(O11:Q11)</f>
        <v>0</v>
      </c>
      <c r="S11" s="91"/>
      <c r="T11" s="151"/>
    </row>
    <row r="12" spans="1:20" ht="12.75" customHeight="1" x14ac:dyDescent="0.25">
      <c r="A12" s="83"/>
      <c r="B12" s="84"/>
      <c r="C12" s="85"/>
      <c r="D12" s="85"/>
      <c r="E12" s="86"/>
      <c r="F12" s="86"/>
      <c r="G12" s="86"/>
      <c r="H12" s="78"/>
      <c r="I12" s="78"/>
      <c r="J12" s="79"/>
      <c r="K12" s="84"/>
      <c r="L12" s="87"/>
      <c r="M12" s="88"/>
      <c r="N12" s="89"/>
      <c r="O12" s="90"/>
      <c r="P12" s="89"/>
      <c r="Q12" s="89"/>
      <c r="R12" s="82">
        <f t="shared" si="0"/>
        <v>0</v>
      </c>
      <c r="S12" s="91"/>
      <c r="T12" s="151"/>
    </row>
    <row r="13" spans="1:20" ht="12.75" customHeight="1" x14ac:dyDescent="0.25">
      <c r="A13" s="83"/>
      <c r="B13" s="84"/>
      <c r="C13" s="85"/>
      <c r="D13" s="85"/>
      <c r="E13" s="86"/>
      <c r="F13" s="86"/>
      <c r="G13" s="86"/>
      <c r="H13" s="78"/>
      <c r="I13" s="78"/>
      <c r="J13" s="79"/>
      <c r="K13" s="84"/>
      <c r="L13" s="87"/>
      <c r="M13" s="88"/>
      <c r="N13" s="89"/>
      <c r="O13" s="90"/>
      <c r="P13" s="89"/>
      <c r="Q13" s="89"/>
      <c r="R13" s="82">
        <f t="shared" si="0"/>
        <v>0</v>
      </c>
      <c r="S13" s="91"/>
      <c r="T13" s="151"/>
    </row>
    <row r="14" spans="1:20" ht="12.75" customHeight="1" x14ac:dyDescent="0.25">
      <c r="A14" s="83"/>
      <c r="B14" s="84"/>
      <c r="C14" s="85"/>
      <c r="D14" s="85"/>
      <c r="E14" s="86"/>
      <c r="F14" s="86"/>
      <c r="G14" s="86"/>
      <c r="H14" s="78"/>
      <c r="I14" s="78"/>
      <c r="J14" s="79"/>
      <c r="K14" s="84"/>
      <c r="L14" s="87"/>
      <c r="M14" s="88"/>
      <c r="N14" s="89"/>
      <c r="O14" s="90"/>
      <c r="P14" s="89"/>
      <c r="Q14" s="89"/>
      <c r="R14" s="82">
        <f t="shared" si="0"/>
        <v>0</v>
      </c>
      <c r="S14" s="91"/>
      <c r="T14" s="151"/>
    </row>
    <row r="15" spans="1:20" ht="12.75" customHeight="1" x14ac:dyDescent="0.25">
      <c r="A15" s="83"/>
      <c r="B15" s="84"/>
      <c r="C15" s="85"/>
      <c r="D15" s="85"/>
      <c r="E15" s="86"/>
      <c r="F15" s="86"/>
      <c r="G15" s="86"/>
      <c r="H15" s="78"/>
      <c r="I15" s="78"/>
      <c r="J15" s="79"/>
      <c r="K15" s="84"/>
      <c r="L15" s="87"/>
      <c r="M15" s="88"/>
      <c r="N15" s="89"/>
      <c r="O15" s="90"/>
      <c r="P15" s="89"/>
      <c r="Q15" s="89"/>
      <c r="R15" s="82">
        <f t="shared" si="0"/>
        <v>0</v>
      </c>
      <c r="S15" s="91"/>
      <c r="T15" s="151"/>
    </row>
    <row r="16" spans="1:20" ht="12.75" customHeight="1" x14ac:dyDescent="0.25">
      <c r="A16" s="83"/>
      <c r="B16" s="84"/>
      <c r="C16" s="85"/>
      <c r="D16" s="85"/>
      <c r="E16" s="86"/>
      <c r="F16" s="86"/>
      <c r="G16" s="86"/>
      <c r="H16" s="78"/>
      <c r="I16" s="78"/>
      <c r="J16" s="79"/>
      <c r="K16" s="84"/>
      <c r="L16" s="87"/>
      <c r="M16" s="88"/>
      <c r="N16" s="89"/>
      <c r="O16" s="90"/>
      <c r="P16" s="89"/>
      <c r="Q16" s="89"/>
      <c r="R16" s="82">
        <f t="shared" si="0"/>
        <v>0</v>
      </c>
      <c r="S16" s="91"/>
      <c r="T16" s="151"/>
    </row>
    <row r="17" spans="1:20" ht="12.75" customHeight="1" x14ac:dyDescent="0.25">
      <c r="A17" s="83"/>
      <c r="B17" s="84"/>
      <c r="C17" s="85"/>
      <c r="D17" s="85"/>
      <c r="E17" s="86"/>
      <c r="F17" s="86"/>
      <c r="G17" s="86"/>
      <c r="H17" s="78"/>
      <c r="I17" s="78"/>
      <c r="J17" s="79"/>
      <c r="K17" s="84"/>
      <c r="L17" s="87"/>
      <c r="M17" s="88"/>
      <c r="N17" s="89"/>
      <c r="O17" s="90"/>
      <c r="P17" s="89"/>
      <c r="Q17" s="89"/>
      <c r="R17" s="82">
        <f t="shared" si="0"/>
        <v>0</v>
      </c>
      <c r="S17" s="91"/>
      <c r="T17" s="151"/>
    </row>
    <row r="18" spans="1:20" ht="12.75" customHeight="1" x14ac:dyDescent="0.25">
      <c r="A18" s="83"/>
      <c r="B18" s="84"/>
      <c r="C18" s="85"/>
      <c r="D18" s="85"/>
      <c r="E18" s="86"/>
      <c r="F18" s="86"/>
      <c r="G18" s="86"/>
      <c r="H18" s="78"/>
      <c r="I18" s="78"/>
      <c r="J18" s="79"/>
      <c r="K18" s="84"/>
      <c r="L18" s="87"/>
      <c r="M18" s="88"/>
      <c r="N18" s="89"/>
      <c r="O18" s="90"/>
      <c r="P18" s="89"/>
      <c r="Q18" s="89"/>
      <c r="R18" s="82">
        <f t="shared" si="0"/>
        <v>0</v>
      </c>
      <c r="S18" s="91"/>
      <c r="T18" s="151"/>
    </row>
    <row r="19" spans="1:20" ht="12.75" customHeight="1" x14ac:dyDescent="0.25">
      <c r="A19" s="83"/>
      <c r="B19" s="84"/>
      <c r="C19" s="85"/>
      <c r="D19" s="85"/>
      <c r="E19" s="86"/>
      <c r="F19" s="86"/>
      <c r="G19" s="86"/>
      <c r="H19" s="78"/>
      <c r="I19" s="78"/>
      <c r="J19" s="79"/>
      <c r="K19" s="84"/>
      <c r="L19" s="87"/>
      <c r="M19" s="88"/>
      <c r="N19" s="89"/>
      <c r="O19" s="90"/>
      <c r="P19" s="89"/>
      <c r="Q19" s="89"/>
      <c r="R19" s="82">
        <f t="shared" si="0"/>
        <v>0</v>
      </c>
      <c r="S19" s="91"/>
      <c r="T19" s="151"/>
    </row>
    <row r="20" spans="1:20" ht="12.75" customHeight="1" x14ac:dyDescent="0.25">
      <c r="A20" s="83"/>
      <c r="B20" s="84"/>
      <c r="C20" s="85"/>
      <c r="D20" s="85"/>
      <c r="E20" s="86"/>
      <c r="F20" s="86"/>
      <c r="G20" s="86"/>
      <c r="H20" s="78"/>
      <c r="I20" s="78"/>
      <c r="J20" s="79"/>
      <c r="K20" s="84"/>
      <c r="L20" s="87"/>
      <c r="M20" s="88"/>
      <c r="N20" s="89"/>
      <c r="O20" s="90"/>
      <c r="P20" s="89"/>
      <c r="Q20" s="89"/>
      <c r="R20" s="82">
        <f t="shared" si="0"/>
        <v>0</v>
      </c>
      <c r="S20" s="91"/>
      <c r="T20" s="151"/>
    </row>
    <row r="21" spans="1:20" ht="12.75" customHeight="1" x14ac:dyDescent="0.25">
      <c r="A21" s="83"/>
      <c r="B21" s="84"/>
      <c r="C21" s="85"/>
      <c r="D21" s="85"/>
      <c r="E21" s="86"/>
      <c r="F21" s="86"/>
      <c r="G21" s="86"/>
      <c r="H21" s="78"/>
      <c r="I21" s="78"/>
      <c r="J21" s="79"/>
      <c r="K21" s="84"/>
      <c r="L21" s="87"/>
      <c r="M21" s="88"/>
      <c r="N21" s="89"/>
      <c r="O21" s="90"/>
      <c r="P21" s="89"/>
      <c r="Q21" s="89"/>
      <c r="R21" s="82">
        <f t="shared" si="0"/>
        <v>0</v>
      </c>
      <c r="S21" s="91"/>
      <c r="T21" s="151"/>
    </row>
    <row r="22" spans="1:20" ht="12.75" customHeight="1" x14ac:dyDescent="0.25">
      <c r="A22" s="83"/>
      <c r="B22" s="84"/>
      <c r="C22" s="85"/>
      <c r="D22" s="85"/>
      <c r="E22" s="86"/>
      <c r="F22" s="86"/>
      <c r="G22" s="86"/>
      <c r="H22" s="78"/>
      <c r="I22" s="78"/>
      <c r="J22" s="79"/>
      <c r="K22" s="84"/>
      <c r="L22" s="87"/>
      <c r="M22" s="88"/>
      <c r="N22" s="89"/>
      <c r="O22" s="90"/>
      <c r="P22" s="89"/>
      <c r="Q22" s="89"/>
      <c r="R22" s="82">
        <f t="shared" si="0"/>
        <v>0</v>
      </c>
      <c r="S22" s="91"/>
      <c r="T22" s="151"/>
    </row>
    <row r="23" spans="1:20" ht="12.75" customHeight="1" x14ac:dyDescent="0.25">
      <c r="A23" s="83"/>
      <c r="B23" s="84"/>
      <c r="C23" s="85"/>
      <c r="D23" s="85"/>
      <c r="E23" s="86"/>
      <c r="F23" s="86"/>
      <c r="G23" s="86"/>
      <c r="H23" s="78"/>
      <c r="I23" s="78"/>
      <c r="J23" s="79"/>
      <c r="K23" s="84"/>
      <c r="L23" s="87"/>
      <c r="M23" s="88"/>
      <c r="N23" s="89"/>
      <c r="O23" s="90"/>
      <c r="P23" s="89"/>
      <c r="Q23" s="89"/>
      <c r="R23" s="82">
        <f t="shared" si="0"/>
        <v>0</v>
      </c>
      <c r="S23" s="91"/>
      <c r="T23" s="151"/>
    </row>
    <row r="24" spans="1:20" ht="12.75" customHeight="1" x14ac:dyDescent="0.25">
      <c r="A24" s="83"/>
      <c r="B24" s="84"/>
      <c r="C24" s="85"/>
      <c r="D24" s="85"/>
      <c r="E24" s="86"/>
      <c r="F24" s="86"/>
      <c r="G24" s="86"/>
      <c r="H24" s="78"/>
      <c r="I24" s="78"/>
      <c r="J24" s="79"/>
      <c r="K24" s="84"/>
      <c r="L24" s="87"/>
      <c r="M24" s="88"/>
      <c r="N24" s="89"/>
      <c r="O24" s="90"/>
      <c r="P24" s="89"/>
      <c r="Q24" s="89"/>
      <c r="R24" s="82">
        <f t="shared" si="0"/>
        <v>0</v>
      </c>
      <c r="S24" s="91"/>
      <c r="T24" s="151"/>
    </row>
    <row r="25" spans="1:20" ht="12.75" customHeight="1" thickBot="1" x14ac:dyDescent="0.3">
      <c r="A25" s="92"/>
      <c r="B25" s="93"/>
      <c r="C25" s="94"/>
      <c r="D25" s="94"/>
      <c r="E25" s="95"/>
      <c r="F25" s="95"/>
      <c r="G25" s="95"/>
      <c r="H25" s="78"/>
      <c r="I25" s="78"/>
      <c r="J25" s="96"/>
      <c r="K25" s="93"/>
      <c r="L25" s="97"/>
      <c r="M25" s="98"/>
      <c r="N25" s="99"/>
      <c r="O25" s="100"/>
      <c r="P25" s="99"/>
      <c r="Q25" s="99"/>
      <c r="R25" s="82">
        <f t="shared" si="0"/>
        <v>0</v>
      </c>
      <c r="S25" s="101"/>
      <c r="T25" s="152"/>
    </row>
    <row r="26" spans="1:20" ht="12.75" customHeight="1" thickBot="1" x14ac:dyDescent="0.3">
      <c r="A26" s="358"/>
      <c r="B26" s="359"/>
      <c r="C26" s="359"/>
      <c r="D26" s="359"/>
      <c r="E26" s="359"/>
      <c r="F26" s="359"/>
      <c r="G26" s="359"/>
      <c r="H26" s="359"/>
      <c r="I26" s="359"/>
      <c r="J26" s="359"/>
      <c r="K26" s="359"/>
      <c r="L26" s="333"/>
      <c r="M26" s="333"/>
      <c r="N26" s="333"/>
      <c r="O26" s="333"/>
      <c r="P26" s="333"/>
      <c r="Q26" s="333"/>
      <c r="R26" s="333"/>
      <c r="S26" s="333"/>
      <c r="T26" s="334"/>
    </row>
    <row r="27" spans="1:20" ht="13.5" customHeight="1" thickBot="1" x14ac:dyDescent="0.3">
      <c r="A27" s="355" t="s">
        <v>188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  <c r="L27" s="102">
        <f>SUM(L10:L26)</f>
        <v>0</v>
      </c>
      <c r="M27" s="102">
        <f t="shared" ref="M27:N27" si="1">SUM(M10:M26)</f>
        <v>0</v>
      </c>
      <c r="N27" s="102">
        <f t="shared" si="1"/>
        <v>0</v>
      </c>
      <c r="O27" s="104">
        <f>SUM(O10:O26)</f>
        <v>0</v>
      </c>
      <c r="P27" s="104">
        <f t="shared" ref="P27:R27" si="2">SUM(P10:P26)</f>
        <v>0</v>
      </c>
      <c r="Q27" s="104">
        <f t="shared" si="2"/>
        <v>0</v>
      </c>
      <c r="R27" s="104">
        <f t="shared" si="2"/>
        <v>0</v>
      </c>
      <c r="S27" s="106"/>
      <c r="T27" s="107"/>
    </row>
    <row r="29" spans="1:20" x14ac:dyDescent="0.25">
      <c r="J29" s="50"/>
      <c r="O29" s="50"/>
      <c r="P29" s="50"/>
    </row>
    <row r="30" spans="1:20" x14ac:dyDescent="0.25">
      <c r="O30" s="23"/>
      <c r="P30" s="23"/>
    </row>
  </sheetData>
  <mergeCells count="23">
    <mergeCell ref="A27:K27"/>
    <mergeCell ref="K8:K9"/>
    <mergeCell ref="L8:N8"/>
    <mergeCell ref="O8:R8"/>
    <mergeCell ref="S8:S9"/>
    <mergeCell ref="T8:T9"/>
    <mergeCell ref="A26:T26"/>
    <mergeCell ref="A6:T6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A1:C1"/>
    <mergeCell ref="A2:C2"/>
    <mergeCell ref="A3:C3"/>
    <mergeCell ref="D1:H1"/>
    <mergeCell ref="D2:H2"/>
    <mergeCell ref="D3:H3"/>
  </mergeCells>
  <pageMargins left="0.25" right="0.25" top="0.75" bottom="0.75" header="0.3" footer="0.3"/>
  <pageSetup paperSize="9" scale="76" orientation="landscape" r:id="rId1"/>
  <headerFooter alignWithMargins="0">
    <oddFooter>&amp;R&amp;"Garamond,Normál"&amp;P/&amp;N. oldal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'támogatás típusai'!$A$4:$A$14</xm:f>
          </x14:formula1>
          <xm:sqref>S10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27"/>
  <sheetViews>
    <sheetView view="pageLayout" zoomScaleNormal="100" workbookViewId="0">
      <selection activeCell="J17" sqref="J17"/>
    </sheetView>
  </sheetViews>
  <sheetFormatPr defaultColWidth="9.1796875" defaultRowHeight="10.5" x14ac:dyDescent="0.25"/>
  <cols>
    <col min="1" max="1" width="5.26953125" style="19" customWidth="1"/>
    <col min="2" max="2" width="19.54296875" style="19" customWidth="1"/>
    <col min="3" max="3" width="11.26953125" style="19" customWidth="1"/>
    <col min="4" max="4" width="7.7265625" style="19" customWidth="1"/>
    <col min="5" max="5" width="7" style="19" customWidth="1"/>
    <col min="6" max="6" width="7.54296875" style="19" customWidth="1"/>
    <col min="7" max="7" width="7.7265625" style="19" customWidth="1"/>
    <col min="8" max="9" width="7" style="19" customWidth="1"/>
    <col min="10" max="10" width="6.81640625" style="19" customWidth="1"/>
    <col min="11" max="11" width="28.81640625" style="19" customWidth="1"/>
    <col min="12" max="12" width="9.7265625" style="19" customWidth="1"/>
    <col min="13" max="13" width="8.54296875" style="19" customWidth="1"/>
    <col min="14" max="14" width="7.7265625" style="19" customWidth="1"/>
    <col min="15" max="15" width="8.81640625" style="19" customWidth="1"/>
    <col min="16" max="16" width="8.54296875" style="19" customWidth="1"/>
    <col min="17" max="17" width="8.1796875" style="19" customWidth="1"/>
    <col min="18" max="18" width="8.453125" style="19" customWidth="1"/>
    <col min="19" max="19" width="9.7265625" style="19" customWidth="1"/>
    <col min="20" max="20" width="5.54296875" style="19" customWidth="1"/>
    <col min="21" max="16384" width="9.1796875" style="19"/>
  </cols>
  <sheetData>
    <row r="1" spans="1:20" ht="13" x14ac:dyDescent="0.25">
      <c r="A1" s="353" t="s">
        <v>119</v>
      </c>
      <c r="B1" s="354"/>
      <c r="C1" s="362"/>
      <c r="D1" s="318" t="str">
        <f>+'(KNY)könyvvizsgálói nyilatkozat'!$B4</f>
        <v>MINTA Kft.</v>
      </c>
      <c r="E1" s="318"/>
      <c r="F1" s="318"/>
      <c r="G1" s="318"/>
      <c r="H1" s="318"/>
      <c r="I1" s="66"/>
      <c r="J1" s="66"/>
      <c r="L1" s="20"/>
      <c r="M1" s="20"/>
    </row>
    <row r="2" spans="1:20" ht="11.25" customHeight="1" x14ac:dyDescent="0.25">
      <c r="A2" s="353" t="s">
        <v>121</v>
      </c>
      <c r="B2" s="354"/>
      <c r="C2" s="362"/>
      <c r="D2" s="318" t="str">
        <f>+'(KNY)könyvvizsgálói nyilatkozat'!$B5</f>
        <v>2017-1.2.1-NKP-0000-00000</v>
      </c>
      <c r="E2" s="318"/>
      <c r="F2" s="318"/>
      <c r="G2" s="318"/>
      <c r="H2" s="318"/>
      <c r="I2" s="66"/>
      <c r="J2" s="66"/>
      <c r="L2" s="20"/>
      <c r="M2" s="20"/>
    </row>
    <row r="3" spans="1:20" ht="11.25" customHeight="1" x14ac:dyDescent="0.25">
      <c r="A3" s="352" t="s">
        <v>123</v>
      </c>
      <c r="B3" s="352"/>
      <c r="C3" s="329"/>
      <c r="D3" s="319" t="str">
        <f>+'(KNY)könyvvizsgálói nyilatkozat'!$B6</f>
        <v>2017.11.01.-2018.10.31.</v>
      </c>
      <c r="E3" s="320"/>
      <c r="F3" s="320"/>
      <c r="G3" s="320"/>
      <c r="H3" s="321"/>
      <c r="I3" s="66"/>
      <c r="J3" s="66"/>
      <c r="L3" s="20"/>
      <c r="M3" s="20"/>
    </row>
    <row r="4" spans="1:20" ht="12" customHeight="1" x14ac:dyDescent="0.25">
      <c r="A4" s="67"/>
      <c r="B4" s="67"/>
      <c r="C4" s="67"/>
      <c r="D4" s="68"/>
      <c r="E4" s="68"/>
      <c r="F4" s="68"/>
      <c r="G4" s="68"/>
      <c r="H4" s="68"/>
      <c r="I4" s="68"/>
      <c r="J4" s="69"/>
      <c r="K4" s="69"/>
      <c r="L4" s="69"/>
      <c r="M4" s="69"/>
    </row>
    <row r="5" spans="1:20" ht="12.75" customHeight="1" x14ac:dyDescent="0.25"/>
    <row r="6" spans="1:20" ht="12.75" customHeight="1" x14ac:dyDescent="0.25">
      <c r="A6" s="322" t="s">
        <v>240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</row>
    <row r="7" spans="1:20" ht="12.5" thickBot="1" x14ac:dyDescent="0.35">
      <c r="J7" s="70"/>
      <c r="K7" s="70"/>
      <c r="L7" s="70"/>
      <c r="M7" s="70"/>
    </row>
    <row r="8" spans="1:20" ht="36" customHeight="1" x14ac:dyDescent="0.25">
      <c r="A8" s="306" t="s">
        <v>180</v>
      </c>
      <c r="B8" s="306" t="s">
        <v>31</v>
      </c>
      <c r="C8" s="306" t="s">
        <v>33</v>
      </c>
      <c r="D8" s="306" t="s">
        <v>35</v>
      </c>
      <c r="E8" s="306" t="s">
        <v>37</v>
      </c>
      <c r="F8" s="306" t="s">
        <v>39</v>
      </c>
      <c r="G8" s="306" t="s">
        <v>15</v>
      </c>
      <c r="H8" s="308" t="s">
        <v>224</v>
      </c>
      <c r="I8" s="309"/>
      <c r="J8" s="360" t="s">
        <v>225</v>
      </c>
      <c r="K8" s="306" t="s">
        <v>48</v>
      </c>
      <c r="L8" s="342" t="s">
        <v>181</v>
      </c>
      <c r="M8" s="343"/>
      <c r="N8" s="344"/>
      <c r="O8" s="342" t="s">
        <v>182</v>
      </c>
      <c r="P8" s="343"/>
      <c r="Q8" s="343"/>
      <c r="R8" s="344"/>
      <c r="S8" s="306" t="s">
        <v>26</v>
      </c>
      <c r="T8" s="306" t="s">
        <v>27</v>
      </c>
    </row>
    <row r="9" spans="1:20" ht="66.75" customHeight="1" thickBot="1" x14ac:dyDescent="0.3">
      <c r="A9" s="307" t="s">
        <v>183</v>
      </c>
      <c r="B9" s="307"/>
      <c r="C9" s="307"/>
      <c r="D9" s="307"/>
      <c r="E9" s="307"/>
      <c r="F9" s="307"/>
      <c r="G9" s="307"/>
      <c r="H9" s="26" t="s">
        <v>164</v>
      </c>
      <c r="I9" s="26" t="s">
        <v>165</v>
      </c>
      <c r="J9" s="361"/>
      <c r="K9" s="307"/>
      <c r="L9" s="71" t="s">
        <v>184</v>
      </c>
      <c r="M9" s="72" t="s">
        <v>185</v>
      </c>
      <c r="N9" s="73" t="s">
        <v>186</v>
      </c>
      <c r="O9" s="71" t="s">
        <v>166</v>
      </c>
      <c r="P9" s="73" t="s">
        <v>167</v>
      </c>
      <c r="Q9" s="73" t="s">
        <v>187</v>
      </c>
      <c r="R9" s="74" t="s">
        <v>188</v>
      </c>
      <c r="S9" s="307"/>
      <c r="T9" s="307"/>
    </row>
    <row r="10" spans="1:20" x14ac:dyDescent="0.25">
      <c r="A10" s="75"/>
      <c r="B10" s="76"/>
      <c r="C10" s="77"/>
      <c r="D10" s="77"/>
      <c r="E10" s="78"/>
      <c r="F10" s="78"/>
      <c r="G10" s="78"/>
      <c r="H10" s="78"/>
      <c r="I10" s="78"/>
      <c r="J10" s="79"/>
      <c r="K10" s="76"/>
      <c r="L10" s="81"/>
      <c r="M10" s="116"/>
      <c r="N10" s="117"/>
      <c r="O10" s="80"/>
      <c r="P10" s="80"/>
      <c r="Q10" s="81"/>
      <c r="R10" s="82"/>
      <c r="S10" s="43"/>
      <c r="T10" s="153"/>
    </row>
    <row r="11" spans="1:20" ht="12.75" customHeight="1" x14ac:dyDescent="0.25">
      <c r="A11" s="83" t="s">
        <v>194</v>
      </c>
      <c r="B11" s="84"/>
      <c r="C11" s="85"/>
      <c r="D11" s="85"/>
      <c r="E11" s="86"/>
      <c r="F11" s="86"/>
      <c r="G11" s="86"/>
      <c r="H11" s="78"/>
      <c r="I11" s="78"/>
      <c r="J11" s="79"/>
      <c r="K11" s="84"/>
      <c r="L11" s="87"/>
      <c r="M11" s="88"/>
      <c r="N11" s="89"/>
      <c r="O11" s="90"/>
      <c r="P11" s="89"/>
      <c r="Q11" s="89"/>
      <c r="R11" s="82">
        <f t="shared" ref="R11:R25" si="0">SUM(O11:Q11)</f>
        <v>0</v>
      </c>
      <c r="S11" s="91"/>
      <c r="T11" s="151"/>
    </row>
    <row r="12" spans="1:20" ht="12.75" customHeight="1" x14ac:dyDescent="0.25">
      <c r="A12" s="83"/>
      <c r="B12" s="84"/>
      <c r="C12" s="85"/>
      <c r="D12" s="85"/>
      <c r="E12" s="86"/>
      <c r="F12" s="86"/>
      <c r="G12" s="86"/>
      <c r="H12" s="78"/>
      <c r="I12" s="78"/>
      <c r="J12" s="79"/>
      <c r="K12" s="84"/>
      <c r="L12" s="87"/>
      <c r="M12" s="88"/>
      <c r="N12" s="89"/>
      <c r="O12" s="90"/>
      <c r="P12" s="89"/>
      <c r="Q12" s="89"/>
      <c r="R12" s="82">
        <f t="shared" si="0"/>
        <v>0</v>
      </c>
      <c r="S12" s="91"/>
      <c r="T12" s="151"/>
    </row>
    <row r="13" spans="1:20" ht="12.75" customHeight="1" x14ac:dyDescent="0.25">
      <c r="A13" s="83"/>
      <c r="B13" s="84"/>
      <c r="C13" s="85"/>
      <c r="D13" s="85"/>
      <c r="E13" s="86"/>
      <c r="F13" s="86"/>
      <c r="G13" s="86"/>
      <c r="H13" s="78"/>
      <c r="I13" s="78"/>
      <c r="J13" s="79"/>
      <c r="K13" s="84"/>
      <c r="L13" s="87"/>
      <c r="M13" s="88"/>
      <c r="N13" s="89"/>
      <c r="O13" s="90"/>
      <c r="P13" s="89"/>
      <c r="Q13" s="89"/>
      <c r="R13" s="82">
        <f t="shared" si="0"/>
        <v>0</v>
      </c>
      <c r="S13" s="91"/>
      <c r="T13" s="151"/>
    </row>
    <row r="14" spans="1:20" ht="12.75" customHeight="1" x14ac:dyDescent="0.25">
      <c r="A14" s="83"/>
      <c r="B14" s="84"/>
      <c r="C14" s="85"/>
      <c r="D14" s="85"/>
      <c r="E14" s="86"/>
      <c r="F14" s="86"/>
      <c r="G14" s="86"/>
      <c r="H14" s="78"/>
      <c r="I14" s="78"/>
      <c r="J14" s="79"/>
      <c r="K14" s="84"/>
      <c r="L14" s="87"/>
      <c r="M14" s="88"/>
      <c r="N14" s="89"/>
      <c r="O14" s="90"/>
      <c r="P14" s="89"/>
      <c r="Q14" s="89"/>
      <c r="R14" s="82">
        <f t="shared" si="0"/>
        <v>0</v>
      </c>
      <c r="S14" s="91"/>
      <c r="T14" s="151"/>
    </row>
    <row r="15" spans="1:20" ht="12.75" customHeight="1" x14ac:dyDescent="0.25">
      <c r="A15" s="83"/>
      <c r="B15" s="84"/>
      <c r="C15" s="85"/>
      <c r="D15" s="85"/>
      <c r="E15" s="86"/>
      <c r="F15" s="86"/>
      <c r="G15" s="86"/>
      <c r="H15" s="78"/>
      <c r="I15" s="78"/>
      <c r="J15" s="79"/>
      <c r="K15" s="84"/>
      <c r="L15" s="87"/>
      <c r="M15" s="88"/>
      <c r="N15" s="89"/>
      <c r="O15" s="90"/>
      <c r="P15" s="89"/>
      <c r="Q15" s="89"/>
      <c r="R15" s="82">
        <f t="shared" si="0"/>
        <v>0</v>
      </c>
      <c r="S15" s="91"/>
      <c r="T15" s="151"/>
    </row>
    <row r="16" spans="1:20" ht="12.75" customHeight="1" x14ac:dyDescent="0.25">
      <c r="A16" s="83"/>
      <c r="B16" s="84"/>
      <c r="C16" s="85"/>
      <c r="D16" s="85"/>
      <c r="E16" s="86"/>
      <c r="F16" s="86"/>
      <c r="G16" s="86"/>
      <c r="H16" s="78"/>
      <c r="I16" s="78"/>
      <c r="J16" s="79"/>
      <c r="K16" s="84"/>
      <c r="L16" s="87"/>
      <c r="M16" s="88"/>
      <c r="N16" s="89"/>
      <c r="O16" s="90"/>
      <c r="P16" s="89"/>
      <c r="Q16" s="89"/>
      <c r="R16" s="82">
        <f t="shared" si="0"/>
        <v>0</v>
      </c>
      <c r="S16" s="91"/>
      <c r="T16" s="151"/>
    </row>
    <row r="17" spans="1:20" ht="12.75" customHeight="1" x14ac:dyDescent="0.25">
      <c r="A17" s="83"/>
      <c r="B17" s="84"/>
      <c r="C17" s="85"/>
      <c r="D17" s="85"/>
      <c r="E17" s="86"/>
      <c r="F17" s="86"/>
      <c r="G17" s="86"/>
      <c r="H17" s="78"/>
      <c r="I17" s="78"/>
      <c r="J17" s="79"/>
      <c r="K17" s="84"/>
      <c r="L17" s="87"/>
      <c r="M17" s="88"/>
      <c r="N17" s="89"/>
      <c r="O17" s="90"/>
      <c r="P17" s="89"/>
      <c r="Q17" s="89"/>
      <c r="R17" s="82">
        <f t="shared" si="0"/>
        <v>0</v>
      </c>
      <c r="S17" s="91"/>
      <c r="T17" s="151"/>
    </row>
    <row r="18" spans="1:20" ht="12.75" customHeight="1" x14ac:dyDescent="0.25">
      <c r="A18" s="83"/>
      <c r="B18" s="84"/>
      <c r="C18" s="85"/>
      <c r="D18" s="85"/>
      <c r="E18" s="86"/>
      <c r="F18" s="86"/>
      <c r="G18" s="86"/>
      <c r="H18" s="78"/>
      <c r="I18" s="78"/>
      <c r="J18" s="79"/>
      <c r="K18" s="84"/>
      <c r="L18" s="87"/>
      <c r="M18" s="88"/>
      <c r="N18" s="89"/>
      <c r="O18" s="90"/>
      <c r="P18" s="89"/>
      <c r="Q18" s="89"/>
      <c r="R18" s="82">
        <f t="shared" si="0"/>
        <v>0</v>
      </c>
      <c r="S18" s="91"/>
      <c r="T18" s="151"/>
    </row>
    <row r="19" spans="1:20" ht="12.75" customHeight="1" x14ac:dyDescent="0.25">
      <c r="A19" s="83"/>
      <c r="B19" s="84"/>
      <c r="C19" s="85"/>
      <c r="D19" s="85"/>
      <c r="E19" s="86"/>
      <c r="F19" s="86"/>
      <c r="G19" s="86"/>
      <c r="H19" s="78"/>
      <c r="I19" s="78"/>
      <c r="J19" s="79"/>
      <c r="K19" s="84"/>
      <c r="L19" s="87"/>
      <c r="M19" s="88"/>
      <c r="N19" s="89"/>
      <c r="O19" s="90"/>
      <c r="P19" s="89"/>
      <c r="Q19" s="89"/>
      <c r="R19" s="82">
        <f t="shared" si="0"/>
        <v>0</v>
      </c>
      <c r="S19" s="91"/>
      <c r="T19" s="151"/>
    </row>
    <row r="20" spans="1:20" ht="12.75" customHeight="1" x14ac:dyDescent="0.25">
      <c r="A20" s="83"/>
      <c r="B20" s="84"/>
      <c r="C20" s="85"/>
      <c r="D20" s="85"/>
      <c r="E20" s="86"/>
      <c r="F20" s="86"/>
      <c r="G20" s="86"/>
      <c r="H20" s="78"/>
      <c r="I20" s="78"/>
      <c r="J20" s="79"/>
      <c r="K20" s="84"/>
      <c r="L20" s="87"/>
      <c r="M20" s="88"/>
      <c r="N20" s="89"/>
      <c r="O20" s="90"/>
      <c r="P20" s="89"/>
      <c r="Q20" s="89"/>
      <c r="R20" s="82">
        <f t="shared" si="0"/>
        <v>0</v>
      </c>
      <c r="S20" s="91"/>
      <c r="T20" s="151"/>
    </row>
    <row r="21" spans="1:20" ht="12.75" customHeight="1" x14ac:dyDescent="0.25">
      <c r="A21" s="83"/>
      <c r="B21" s="84"/>
      <c r="C21" s="85"/>
      <c r="D21" s="85"/>
      <c r="E21" s="86"/>
      <c r="F21" s="86"/>
      <c r="G21" s="86"/>
      <c r="H21" s="78"/>
      <c r="I21" s="78"/>
      <c r="J21" s="79"/>
      <c r="K21" s="84"/>
      <c r="L21" s="87"/>
      <c r="M21" s="88"/>
      <c r="N21" s="89"/>
      <c r="O21" s="90"/>
      <c r="P21" s="89"/>
      <c r="Q21" s="89"/>
      <c r="R21" s="82">
        <f t="shared" si="0"/>
        <v>0</v>
      </c>
      <c r="S21" s="91"/>
      <c r="T21" s="151"/>
    </row>
    <row r="22" spans="1:20" ht="12.75" customHeight="1" x14ac:dyDescent="0.25">
      <c r="A22" s="83"/>
      <c r="B22" s="84"/>
      <c r="C22" s="85"/>
      <c r="D22" s="85"/>
      <c r="E22" s="86"/>
      <c r="F22" s="86"/>
      <c r="G22" s="86"/>
      <c r="H22" s="78"/>
      <c r="I22" s="78"/>
      <c r="J22" s="79"/>
      <c r="K22" s="84"/>
      <c r="L22" s="87"/>
      <c r="M22" s="88"/>
      <c r="N22" s="89"/>
      <c r="O22" s="90"/>
      <c r="P22" s="89"/>
      <c r="Q22" s="89"/>
      <c r="R22" s="82">
        <f t="shared" si="0"/>
        <v>0</v>
      </c>
      <c r="S22" s="91"/>
      <c r="T22" s="151"/>
    </row>
    <row r="23" spans="1:20" ht="12.75" customHeight="1" x14ac:dyDescent="0.25">
      <c r="A23" s="83"/>
      <c r="B23" s="84"/>
      <c r="C23" s="85"/>
      <c r="D23" s="85"/>
      <c r="E23" s="86"/>
      <c r="F23" s="86"/>
      <c r="G23" s="86"/>
      <c r="H23" s="78"/>
      <c r="I23" s="78"/>
      <c r="J23" s="79"/>
      <c r="K23" s="84"/>
      <c r="L23" s="87"/>
      <c r="M23" s="88"/>
      <c r="N23" s="89"/>
      <c r="O23" s="90"/>
      <c r="P23" s="89"/>
      <c r="Q23" s="89"/>
      <c r="R23" s="82">
        <f t="shared" si="0"/>
        <v>0</v>
      </c>
      <c r="S23" s="91"/>
      <c r="T23" s="151"/>
    </row>
    <row r="24" spans="1:20" ht="12.75" customHeight="1" x14ac:dyDescent="0.25">
      <c r="A24" s="83"/>
      <c r="B24" s="84"/>
      <c r="C24" s="85"/>
      <c r="D24" s="85"/>
      <c r="E24" s="86"/>
      <c r="F24" s="86"/>
      <c r="G24" s="86"/>
      <c r="H24" s="78"/>
      <c r="I24" s="78"/>
      <c r="J24" s="79"/>
      <c r="K24" s="84"/>
      <c r="L24" s="87"/>
      <c r="M24" s="88"/>
      <c r="N24" s="89"/>
      <c r="O24" s="90"/>
      <c r="P24" s="89"/>
      <c r="Q24" s="89"/>
      <c r="R24" s="82">
        <f t="shared" si="0"/>
        <v>0</v>
      </c>
      <c r="S24" s="91"/>
      <c r="T24" s="151"/>
    </row>
    <row r="25" spans="1:20" ht="12.75" customHeight="1" thickBot="1" x14ac:dyDescent="0.3">
      <c r="A25" s="92"/>
      <c r="B25" s="93"/>
      <c r="C25" s="94"/>
      <c r="D25" s="94"/>
      <c r="E25" s="95"/>
      <c r="F25" s="95"/>
      <c r="G25" s="95"/>
      <c r="H25" s="78"/>
      <c r="I25" s="78"/>
      <c r="J25" s="96"/>
      <c r="K25" s="93"/>
      <c r="L25" s="97"/>
      <c r="M25" s="98"/>
      <c r="N25" s="99"/>
      <c r="O25" s="100"/>
      <c r="P25" s="99"/>
      <c r="Q25" s="99"/>
      <c r="R25" s="82">
        <f t="shared" si="0"/>
        <v>0</v>
      </c>
      <c r="S25" s="101"/>
      <c r="T25" s="152"/>
    </row>
    <row r="26" spans="1:20" ht="12.75" customHeight="1" thickBot="1" x14ac:dyDescent="0.3">
      <c r="A26" s="358"/>
      <c r="B26" s="359"/>
      <c r="C26" s="359"/>
      <c r="D26" s="359"/>
      <c r="E26" s="359"/>
      <c r="F26" s="359"/>
      <c r="G26" s="359"/>
      <c r="H26" s="359"/>
      <c r="I26" s="359"/>
      <c r="J26" s="359"/>
      <c r="K26" s="359"/>
      <c r="L26" s="333"/>
      <c r="M26" s="333"/>
      <c r="N26" s="333"/>
      <c r="O26" s="333"/>
      <c r="P26" s="333"/>
      <c r="Q26" s="333"/>
      <c r="R26" s="333"/>
      <c r="S26" s="333"/>
      <c r="T26" s="334"/>
    </row>
    <row r="27" spans="1:20" ht="13.5" customHeight="1" thickBot="1" x14ac:dyDescent="0.3">
      <c r="A27" s="355" t="s">
        <v>188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  <c r="L27" s="102">
        <f>SUM(L10:L26)</f>
        <v>0</v>
      </c>
      <c r="M27" s="102">
        <f t="shared" ref="M27:N27" si="1">SUM(M10:M26)</f>
        <v>0</v>
      </c>
      <c r="N27" s="102">
        <f t="shared" si="1"/>
        <v>0</v>
      </c>
      <c r="O27" s="104">
        <f>SUM(O10:O26)</f>
        <v>0</v>
      </c>
      <c r="P27" s="104">
        <f t="shared" ref="P27:R27" si="2">SUM(P10:P26)</f>
        <v>0</v>
      </c>
      <c r="Q27" s="104">
        <f t="shared" si="2"/>
        <v>0</v>
      </c>
      <c r="R27" s="104">
        <f t="shared" si="2"/>
        <v>0</v>
      </c>
      <c r="S27" s="106"/>
      <c r="T27" s="107"/>
    </row>
  </sheetData>
  <mergeCells count="23">
    <mergeCell ref="A1:C1"/>
    <mergeCell ref="A2:C2"/>
    <mergeCell ref="A3:C3"/>
    <mergeCell ref="D1:H1"/>
    <mergeCell ref="D2:H2"/>
    <mergeCell ref="D3:H3"/>
    <mergeCell ref="A6:T6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T8:T9"/>
    <mergeCell ref="A27:K27"/>
    <mergeCell ref="K8:K9"/>
    <mergeCell ref="L8:N8"/>
    <mergeCell ref="O8:R8"/>
    <mergeCell ref="S8:S9"/>
    <mergeCell ref="A26:T26"/>
  </mergeCells>
  <pageMargins left="0.25" right="0.25" top="0.75" bottom="0.75" header="0.3" footer="0.3"/>
  <pageSetup paperSize="9" scale="76" orientation="landscape" r:id="rId1"/>
  <headerFooter alignWithMargins="0">
    <oddFooter>&amp;R&amp;"Garamond,Normál"&amp;P/&amp;N. oldal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'támogatás típusai'!$A$4:$A$14</xm:f>
          </x14:formula1>
          <xm:sqref>S10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F32"/>
  <sheetViews>
    <sheetView view="pageLayout" zoomScale="90" zoomScaleNormal="100" zoomScalePageLayoutView="90" workbookViewId="0">
      <selection activeCell="E15" sqref="E15"/>
    </sheetView>
  </sheetViews>
  <sheetFormatPr defaultColWidth="9.1796875" defaultRowHeight="10.5" x14ac:dyDescent="0.25"/>
  <cols>
    <col min="1" max="1" width="4.453125" style="53" customWidth="1"/>
    <col min="2" max="2" width="11.81640625" style="53" customWidth="1"/>
    <col min="3" max="3" width="5.7265625" style="53" customWidth="1"/>
    <col min="4" max="4" width="10.1796875" style="53" customWidth="1"/>
    <col min="5" max="5" width="10.54296875" style="53" customWidth="1"/>
    <col min="6" max="6" width="11.453125" style="53" customWidth="1"/>
    <col min="7" max="8" width="10" style="53" customWidth="1"/>
    <col min="9" max="9" width="10.7265625" style="53" customWidth="1"/>
    <col min="10" max="12" width="9.54296875" style="53" customWidth="1"/>
    <col min="13" max="13" width="11" style="53" customWidth="1"/>
    <col min="14" max="15" width="0.81640625" style="53" customWidth="1"/>
    <col min="16" max="16" width="4.453125" style="53" customWidth="1"/>
    <col min="17" max="17" width="11.81640625" style="53" customWidth="1"/>
    <col min="18" max="18" width="5.7265625" style="53" customWidth="1"/>
    <col min="19" max="19" width="10.1796875" style="53" customWidth="1"/>
    <col min="20" max="20" width="10.54296875" style="53" customWidth="1"/>
    <col min="21" max="21" width="11.453125" style="53" customWidth="1"/>
    <col min="22" max="23" width="10" style="53" customWidth="1"/>
    <col min="24" max="24" width="10.7265625" style="53" customWidth="1"/>
    <col min="25" max="27" width="9.54296875" style="53" customWidth="1"/>
    <col min="28" max="28" width="11" style="53" customWidth="1"/>
    <col min="29" max="29" width="0.81640625" style="53" customWidth="1"/>
    <col min="30" max="30" width="1.1796875" style="53" customWidth="1"/>
    <col min="31" max="31" width="4.453125" style="53" customWidth="1"/>
    <col min="32" max="32" width="11.81640625" style="53" customWidth="1"/>
    <col min="33" max="33" width="5.7265625" style="53" customWidth="1"/>
    <col min="34" max="34" width="10.1796875" style="53" customWidth="1"/>
    <col min="35" max="35" width="10.54296875" style="53" customWidth="1"/>
    <col min="36" max="36" width="11.453125" style="53" customWidth="1"/>
    <col min="37" max="38" width="10" style="53" customWidth="1"/>
    <col min="39" max="39" width="10.7265625" style="53" customWidth="1"/>
    <col min="40" max="42" width="9.54296875" style="53" customWidth="1"/>
    <col min="43" max="43" width="11" style="53" customWidth="1"/>
    <col min="44" max="44" width="1.1796875" style="53" customWidth="1"/>
    <col min="45" max="45" width="4.453125" style="53" customWidth="1"/>
    <col min="46" max="46" width="10.7265625" style="53" customWidth="1"/>
    <col min="47" max="47" width="5.81640625" style="53" customWidth="1"/>
    <col min="48" max="48" width="11.26953125" style="53" customWidth="1"/>
    <col min="49" max="49" width="10.54296875" style="53" customWidth="1"/>
    <col min="50" max="50" width="11.453125" style="53" customWidth="1"/>
    <col min="51" max="52" width="10" style="53" customWidth="1"/>
    <col min="53" max="53" width="10.7265625" style="53" customWidth="1"/>
    <col min="54" max="56" width="9.54296875" style="53" customWidth="1"/>
    <col min="57" max="57" width="11" style="53" customWidth="1"/>
    <col min="58" max="58" width="0.81640625" style="53" customWidth="1"/>
    <col min="59" max="16384" width="9.1796875" style="53"/>
  </cols>
  <sheetData>
    <row r="1" spans="1:58" ht="13.5" customHeight="1" x14ac:dyDescent="0.3">
      <c r="A1" s="367" t="s">
        <v>119</v>
      </c>
      <c r="B1" s="368"/>
      <c r="C1" s="368"/>
      <c r="D1" s="368"/>
      <c r="E1" s="368"/>
      <c r="F1" s="363" t="str">
        <f>+'(KNY)könyvvizsgálói nyilatkozat'!B4</f>
        <v>MINTA Kft.</v>
      </c>
      <c r="G1" s="364"/>
      <c r="H1" s="364"/>
      <c r="I1" s="364"/>
      <c r="J1" s="364"/>
      <c r="K1" s="364"/>
      <c r="L1" s="364"/>
      <c r="M1" s="364"/>
      <c r="N1" s="52"/>
      <c r="O1" s="52"/>
      <c r="P1" s="367" t="s">
        <v>119</v>
      </c>
      <c r="Q1" s="368"/>
      <c r="R1" s="368"/>
      <c r="S1" s="368"/>
      <c r="T1" s="368"/>
      <c r="U1" s="369" t="str">
        <f>F1</f>
        <v>MINTA Kft.</v>
      </c>
      <c r="V1" s="369"/>
      <c r="W1" s="369"/>
      <c r="X1" s="369"/>
      <c r="Y1" s="369"/>
      <c r="Z1" s="369"/>
      <c r="AA1" s="369"/>
      <c r="AB1" s="369"/>
      <c r="AC1" s="52"/>
      <c r="AE1" s="367" t="s">
        <v>119</v>
      </c>
      <c r="AF1" s="368"/>
      <c r="AG1" s="368"/>
      <c r="AH1" s="368"/>
      <c r="AI1" s="368"/>
      <c r="AJ1" s="363" t="str">
        <f>+F1</f>
        <v>MINTA Kft.</v>
      </c>
      <c r="AK1" s="364"/>
      <c r="AL1" s="364"/>
      <c r="AM1" s="364"/>
      <c r="AN1" s="364"/>
      <c r="AO1" s="364"/>
      <c r="AP1" s="364"/>
      <c r="AQ1" s="364"/>
      <c r="AS1" s="367" t="s">
        <v>119</v>
      </c>
      <c r="AT1" s="368"/>
      <c r="AU1" s="368"/>
      <c r="AV1" s="368"/>
      <c r="AW1" s="368"/>
      <c r="AX1" s="371" t="str">
        <f>F1</f>
        <v>MINTA Kft.</v>
      </c>
      <c r="AY1" s="372"/>
      <c r="AZ1" s="372"/>
      <c r="BA1" s="372"/>
      <c r="BB1" s="372"/>
      <c r="BC1" s="372"/>
      <c r="BD1" s="372"/>
      <c r="BE1" s="373"/>
      <c r="BF1" s="52"/>
    </row>
    <row r="2" spans="1:58" ht="13.5" customHeight="1" x14ac:dyDescent="0.3">
      <c r="A2" s="367" t="s">
        <v>121</v>
      </c>
      <c r="B2" s="368"/>
      <c r="C2" s="368"/>
      <c r="D2" s="368"/>
      <c r="E2" s="368"/>
      <c r="F2" s="363" t="str">
        <f>+'(KNY)könyvvizsgálói nyilatkozat'!B5</f>
        <v>2017-1.2.1-NKP-0000-00000</v>
      </c>
      <c r="G2" s="364"/>
      <c r="H2" s="364"/>
      <c r="I2" s="364"/>
      <c r="J2" s="364"/>
      <c r="K2" s="364"/>
      <c r="L2" s="364"/>
      <c r="M2" s="364"/>
      <c r="N2" s="52"/>
      <c r="O2" s="52"/>
      <c r="P2" s="367" t="s">
        <v>121</v>
      </c>
      <c r="Q2" s="368"/>
      <c r="R2" s="368"/>
      <c r="S2" s="368"/>
      <c r="T2" s="368"/>
      <c r="U2" s="363" t="str">
        <f>F2</f>
        <v>2017-1.2.1-NKP-0000-00000</v>
      </c>
      <c r="V2" s="363"/>
      <c r="W2" s="363"/>
      <c r="X2" s="363"/>
      <c r="Y2" s="363"/>
      <c r="Z2" s="363"/>
      <c r="AA2" s="363"/>
      <c r="AB2" s="363"/>
      <c r="AC2" s="52"/>
      <c r="AE2" s="367" t="s">
        <v>121</v>
      </c>
      <c r="AF2" s="368"/>
      <c r="AG2" s="368"/>
      <c r="AH2" s="368"/>
      <c r="AI2" s="368"/>
      <c r="AJ2" s="363" t="str">
        <f t="shared" ref="AJ2:AJ3" si="0">+F2</f>
        <v>2017-1.2.1-NKP-0000-00000</v>
      </c>
      <c r="AK2" s="364"/>
      <c r="AL2" s="364"/>
      <c r="AM2" s="364"/>
      <c r="AN2" s="364"/>
      <c r="AO2" s="364"/>
      <c r="AP2" s="364"/>
      <c r="AQ2" s="364"/>
      <c r="AS2" s="367" t="s">
        <v>121</v>
      </c>
      <c r="AT2" s="368"/>
      <c r="AU2" s="368"/>
      <c r="AV2" s="368"/>
      <c r="AW2" s="368"/>
      <c r="AX2" s="371" t="str">
        <f>F2</f>
        <v>2017-1.2.1-NKP-0000-00000</v>
      </c>
      <c r="AY2" s="372"/>
      <c r="AZ2" s="372"/>
      <c r="BA2" s="372"/>
      <c r="BB2" s="372"/>
      <c r="BC2" s="372"/>
      <c r="BD2" s="372"/>
      <c r="BE2" s="373"/>
      <c r="BF2" s="52"/>
    </row>
    <row r="3" spans="1:58" ht="13" x14ac:dyDescent="0.3">
      <c r="A3" s="367" t="s">
        <v>241</v>
      </c>
      <c r="B3" s="368"/>
      <c r="C3" s="368"/>
      <c r="D3" s="368"/>
      <c r="E3" s="368"/>
      <c r="F3" s="378" t="str">
        <f>+'(KNY)könyvvizsgálói nyilatkozat'!B6</f>
        <v>2017.11.01.-2018.10.31.</v>
      </c>
      <c r="G3" s="379"/>
      <c r="H3" s="379"/>
      <c r="I3" s="379"/>
      <c r="J3" s="379"/>
      <c r="K3" s="379"/>
      <c r="L3" s="379"/>
      <c r="M3" s="379"/>
      <c r="P3" s="367" t="s">
        <v>241</v>
      </c>
      <c r="Q3" s="368"/>
      <c r="R3" s="368"/>
      <c r="S3" s="368"/>
      <c r="T3" s="368"/>
      <c r="U3" s="379" t="str">
        <f>F3</f>
        <v>2017.11.01.-2018.10.31.</v>
      </c>
      <c r="V3" s="379"/>
      <c r="W3" s="379"/>
      <c r="X3" s="379"/>
      <c r="Y3" s="379"/>
      <c r="Z3" s="379"/>
      <c r="AA3" s="379"/>
      <c r="AB3" s="379"/>
      <c r="AE3" s="367" t="s">
        <v>241</v>
      </c>
      <c r="AF3" s="368"/>
      <c r="AG3" s="368"/>
      <c r="AH3" s="368"/>
      <c r="AI3" s="368"/>
      <c r="AJ3" s="378" t="str">
        <f t="shared" si="0"/>
        <v>2017.11.01.-2018.10.31.</v>
      </c>
      <c r="AK3" s="379"/>
      <c r="AL3" s="379"/>
      <c r="AM3" s="379"/>
      <c r="AN3" s="379"/>
      <c r="AO3" s="379"/>
      <c r="AP3" s="379"/>
      <c r="AQ3" s="379"/>
      <c r="AS3" s="367" t="s">
        <v>241</v>
      </c>
      <c r="AT3" s="368"/>
      <c r="AU3" s="368"/>
      <c r="AV3" s="368"/>
      <c r="AW3" s="368"/>
      <c r="AX3" s="377" t="str">
        <f>F3</f>
        <v>2017.11.01.-2018.10.31.</v>
      </c>
      <c r="AY3" s="372"/>
      <c r="AZ3" s="372"/>
      <c r="BA3" s="372"/>
      <c r="BB3" s="372"/>
      <c r="BC3" s="372"/>
      <c r="BD3" s="372"/>
      <c r="BE3" s="373"/>
    </row>
    <row r="4" spans="1:58" ht="13" x14ac:dyDescent="0.3">
      <c r="A4" s="383"/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370"/>
      <c r="AB4" s="370"/>
      <c r="AE4" s="383"/>
      <c r="AF4" s="383"/>
      <c r="AG4" s="383"/>
      <c r="AH4" s="383"/>
      <c r="AI4" s="383"/>
      <c r="AJ4" s="383"/>
      <c r="AK4" s="383"/>
      <c r="AL4" s="383"/>
      <c r="AM4" s="383"/>
      <c r="AN4" s="383"/>
      <c r="AO4" s="383"/>
      <c r="AP4" s="383"/>
      <c r="AQ4" s="383"/>
    </row>
    <row r="5" spans="1:58" ht="13" x14ac:dyDescent="0.3">
      <c r="A5" s="365" t="s">
        <v>242</v>
      </c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54"/>
      <c r="P5" s="365" t="s">
        <v>243</v>
      </c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5"/>
      <c r="AE5" s="365" t="s">
        <v>244</v>
      </c>
      <c r="AF5" s="366"/>
      <c r="AG5" s="366"/>
      <c r="AH5" s="366"/>
      <c r="AI5" s="366"/>
      <c r="AJ5" s="366"/>
      <c r="AK5" s="366"/>
      <c r="AL5" s="366"/>
      <c r="AM5" s="366"/>
      <c r="AN5" s="366"/>
      <c r="AO5" s="366"/>
      <c r="AP5" s="366"/>
      <c r="AQ5" s="366"/>
      <c r="AS5" s="365" t="s">
        <v>245</v>
      </c>
      <c r="AT5" s="366"/>
      <c r="AU5" s="366"/>
      <c r="AV5" s="366"/>
      <c r="AW5" s="366"/>
      <c r="AX5" s="366"/>
      <c r="AY5" s="366"/>
      <c r="AZ5" s="366"/>
      <c r="BA5" s="366"/>
      <c r="BB5" s="366"/>
      <c r="BC5" s="366"/>
      <c r="BD5" s="366"/>
      <c r="BE5" s="366"/>
    </row>
    <row r="6" spans="1:58" ht="11" thickBot="1" x14ac:dyDescent="0.3">
      <c r="D6" s="55"/>
      <c r="S6" s="55"/>
      <c r="AH6" s="55"/>
      <c r="AV6" s="55"/>
    </row>
    <row r="7" spans="1:58" ht="86.25" customHeight="1" thickBot="1" x14ac:dyDescent="0.3">
      <c r="A7" s="199" t="s">
        <v>246</v>
      </c>
      <c r="B7" s="199" t="s">
        <v>92</v>
      </c>
      <c r="C7" s="199" t="s">
        <v>247</v>
      </c>
      <c r="D7" s="199" t="s">
        <v>248</v>
      </c>
      <c r="E7" s="199" t="s">
        <v>249</v>
      </c>
      <c r="F7" s="199" t="s">
        <v>250</v>
      </c>
      <c r="G7" s="199" t="s">
        <v>251</v>
      </c>
      <c r="H7" s="199" t="s">
        <v>252</v>
      </c>
      <c r="I7" s="199" t="s">
        <v>253</v>
      </c>
      <c r="J7" s="199" t="s">
        <v>254</v>
      </c>
      <c r="K7" s="199" t="s">
        <v>255</v>
      </c>
      <c r="L7" s="199" t="s">
        <v>256</v>
      </c>
      <c r="M7" s="199" t="s">
        <v>257</v>
      </c>
      <c r="N7" s="56"/>
      <c r="O7" s="56"/>
      <c r="P7" s="199" t="s">
        <v>246</v>
      </c>
      <c r="Q7" s="199" t="s">
        <v>92</v>
      </c>
      <c r="R7" s="199" t="s">
        <v>247</v>
      </c>
      <c r="S7" s="199" t="s">
        <v>248</v>
      </c>
      <c r="T7" s="199" t="s">
        <v>249</v>
      </c>
      <c r="U7" s="199" t="s">
        <v>250</v>
      </c>
      <c r="V7" s="199" t="s">
        <v>251</v>
      </c>
      <c r="W7" s="199" t="s">
        <v>252</v>
      </c>
      <c r="X7" s="199" t="s">
        <v>253</v>
      </c>
      <c r="Y7" s="199" t="s">
        <v>254</v>
      </c>
      <c r="Z7" s="199" t="s">
        <v>255</v>
      </c>
      <c r="AA7" s="199" t="s">
        <v>256</v>
      </c>
      <c r="AB7" s="199" t="s">
        <v>257</v>
      </c>
      <c r="AC7" s="56"/>
      <c r="AD7" s="56"/>
      <c r="AE7" s="199" t="s">
        <v>246</v>
      </c>
      <c r="AF7" s="199" t="s">
        <v>92</v>
      </c>
      <c r="AG7" s="199" t="s">
        <v>247</v>
      </c>
      <c r="AH7" s="199" t="s">
        <v>248</v>
      </c>
      <c r="AI7" s="199" t="s">
        <v>249</v>
      </c>
      <c r="AJ7" s="199" t="s">
        <v>250</v>
      </c>
      <c r="AK7" s="199" t="s">
        <v>251</v>
      </c>
      <c r="AL7" s="199" t="s">
        <v>252</v>
      </c>
      <c r="AM7" s="199" t="s">
        <v>253</v>
      </c>
      <c r="AN7" s="199" t="s">
        <v>254</v>
      </c>
      <c r="AO7" s="199" t="s">
        <v>255</v>
      </c>
      <c r="AP7" s="199" t="s">
        <v>256</v>
      </c>
      <c r="AQ7" s="199" t="s">
        <v>257</v>
      </c>
      <c r="AR7" s="56"/>
      <c r="AS7" s="199" t="s">
        <v>246</v>
      </c>
      <c r="AT7" s="199" t="s">
        <v>92</v>
      </c>
      <c r="AU7" s="199" t="s">
        <v>247</v>
      </c>
      <c r="AV7" s="199" t="s">
        <v>248</v>
      </c>
      <c r="AW7" s="199" t="s">
        <v>249</v>
      </c>
      <c r="AX7" s="199" t="s">
        <v>250</v>
      </c>
      <c r="AY7" s="199" t="s">
        <v>251</v>
      </c>
      <c r="AZ7" s="199" t="s">
        <v>252</v>
      </c>
      <c r="BA7" s="199" t="s">
        <v>253</v>
      </c>
      <c r="BB7" s="199" t="s">
        <v>254</v>
      </c>
      <c r="BC7" s="199" t="s">
        <v>255</v>
      </c>
      <c r="BD7" s="199" t="s">
        <v>256</v>
      </c>
      <c r="BE7" s="199" t="s">
        <v>257</v>
      </c>
      <c r="BF7" s="56"/>
    </row>
    <row r="8" spans="1:58" ht="13.5" thickBot="1" x14ac:dyDescent="0.35">
      <c r="A8" s="193">
        <v>1</v>
      </c>
      <c r="B8" s="194" t="s">
        <v>258</v>
      </c>
      <c r="C8" s="195">
        <v>0</v>
      </c>
      <c r="D8" s="58">
        <f>+'(54-56) személyi+járulék'!N45</f>
        <v>14358000</v>
      </c>
      <c r="E8" s="58">
        <f>+'(54-56) személyi+járulék'!Q45</f>
        <v>2782650</v>
      </c>
      <c r="F8" s="58">
        <f>SUMIF('(51) anyagköltség '!$P:$P,B8,'(51) anyagköltség '!$L:$L)</f>
        <v>458598</v>
      </c>
      <c r="G8" s="58">
        <f>SUMIF('(52) igénybe vett szolg'!$P:$P,B8,'(52) igénybe vett szolg'!$L:$L)</f>
        <v>635000</v>
      </c>
      <c r="H8" s="58">
        <f>SUMIF('(53) egyéb szolgáltatások'!$P:$P,$B8,'(52) igénybe vett szolg'!$L:$L)</f>
        <v>0</v>
      </c>
      <c r="I8" s="58">
        <f>SUMIF('(11) immat jav beszerz'!$S:$S,$B8,'(11) immat jav beszerz'!$O:$O)</f>
        <v>0</v>
      </c>
      <c r="J8" s="58">
        <f>SUMIF('(13) műszaki berendezések'!$S:$S,$B8,'(13) műszaki berendezések'!$O:$O)</f>
        <v>37894</v>
      </c>
      <c r="K8" s="58">
        <f>SUMIF('(14) egyéb berendezések'!$S:$S,$B8,'(14) egyéb berendezések'!$O:$O)</f>
        <v>0</v>
      </c>
      <c r="L8" s="58">
        <f>SUMIF('(16) beruházás,felújítás'!$S:$S,$B8,'(16) beruházás,felújítás'!$O:$O)</f>
        <v>0</v>
      </c>
      <c r="M8" s="58">
        <f>SUM(C8:L8)</f>
        <v>18272142</v>
      </c>
      <c r="N8" s="57"/>
      <c r="O8" s="57"/>
      <c r="P8" s="193">
        <v>1</v>
      </c>
      <c r="Q8" s="194" t="s">
        <v>258</v>
      </c>
      <c r="R8" s="195">
        <v>0</v>
      </c>
      <c r="S8" s="58">
        <f>SUMIF('(54-56) személyi+járulék'!$T:$T,Q8,'(54-56) személyi+járulék'!$O:$O)</f>
        <v>14000</v>
      </c>
      <c r="T8" s="58">
        <f>SUMIF('(54-56) személyi+járulék'!$T:$T,Q8,'(54-56) személyi+járulék'!$R:$R)</f>
        <v>0</v>
      </c>
      <c r="U8" s="58">
        <f>SUMIF('(51) anyagköltség '!$P:$P,Q8,'(51) anyagköltség '!$M:$M)</f>
        <v>0</v>
      </c>
      <c r="V8" s="58">
        <f>SUMIF('(52) igénybe vett szolg'!$P:$P,Q8,'(52) igénybe vett szolg'!$M:$M)</f>
        <v>0</v>
      </c>
      <c r="W8" s="58">
        <f>SUMIF('(53) egyéb szolgáltatások'!$P:$P,$B8,'(52) igénybe vett szolg'!$M:$M)</f>
        <v>0</v>
      </c>
      <c r="X8" s="58">
        <f>SUMIF('(11) immat jav beszerz'!$S:$S,$B8,'(11) immat jav beszerz'!$P:$P)</f>
        <v>0</v>
      </c>
      <c r="Y8" s="58">
        <f>SUMIF('(13) műszaki berendezések'!$S:$S,$B8,'(13) műszaki berendezések'!$P:$P)</f>
        <v>29837</v>
      </c>
      <c r="Z8" s="58">
        <f>SUMIF('(14) egyéb berendezések'!$S:$S,$B8,'(14) egyéb berendezések'!$P:$P)</f>
        <v>0</v>
      </c>
      <c r="AA8" s="58">
        <f>SUMIF('(16) beruházás,felújítás'!$S:$S,$B8,'(16) beruházás,felújítás'!$P:$P)</f>
        <v>0</v>
      </c>
      <c r="AB8" s="58">
        <f>SUM(R8:AA8)</f>
        <v>43837</v>
      </c>
      <c r="AC8" s="57"/>
      <c r="AD8" s="57"/>
      <c r="AE8" s="193">
        <v>1</v>
      </c>
      <c r="AF8" s="194" t="s">
        <v>258</v>
      </c>
      <c r="AG8" s="195">
        <v>0</v>
      </c>
      <c r="AH8" s="58">
        <f>SUMIF('(54-56) személyi+járulék'!$T:$T,AF8,'(54-56) személyi+járulék'!$P:$P)</f>
        <v>0</v>
      </c>
      <c r="AI8" s="58">
        <f>SUMIF('(54-56) személyi+járulék'!$T:$T,AF8,'(54-56) személyi+járulék'!$S:$S)</f>
        <v>0</v>
      </c>
      <c r="AJ8" s="58">
        <f>SUMIF('(51) anyagköltség '!$P:$P,AF8,'(51) anyagköltség '!$N:$N)</f>
        <v>0</v>
      </c>
      <c r="AK8" s="58">
        <f>SUMIF('(52) igénybe vett szolg'!$P:$P,AF8,'(52) igénybe vett szolg'!$N:$N)</f>
        <v>0</v>
      </c>
      <c r="AL8" s="58">
        <f>SUMIF('(53) egyéb szolgáltatások'!$P:$P,$B8,'(52) igénybe vett szolg'!$N:$N)</f>
        <v>0</v>
      </c>
      <c r="AM8" s="58">
        <f>SUMIF('(11) immat jav beszerz'!$S:$S,$B8,'(11) immat jav beszerz'!$Q:$Q)</f>
        <v>0</v>
      </c>
      <c r="AN8" s="58">
        <f>SUMIF('(13) műszaki berendezések'!$S:$S,$B8,'(13) műszaki berendezések'!$Q:$Q)</f>
        <v>3222</v>
      </c>
      <c r="AO8" s="58">
        <f>SUMIF('(14) egyéb berendezések'!$S:$S,$B8,'(14) egyéb berendezések'!$Q:$Q)</f>
        <v>0</v>
      </c>
      <c r="AP8" s="58">
        <f>SUMIF('(16) beruházás,felújítás'!$S:$S,$B8,'(16) beruházás,felújítás'!$Q:$Q)</f>
        <v>0</v>
      </c>
      <c r="AQ8" s="58">
        <f>SUM(AG8:AP8)</f>
        <v>3222</v>
      </c>
      <c r="AR8" s="57"/>
      <c r="AS8" s="193">
        <v>1</v>
      </c>
      <c r="AT8" s="194" t="s">
        <v>258</v>
      </c>
      <c r="AU8" s="195">
        <v>0</v>
      </c>
      <c r="AV8" s="58">
        <f>+D8+S8+AH8</f>
        <v>14372000</v>
      </c>
      <c r="AW8" s="58">
        <f t="shared" ref="AW8:BD8" si="1">+E8+T8+AI8</f>
        <v>2782650</v>
      </c>
      <c r="AX8" s="58">
        <f t="shared" si="1"/>
        <v>458598</v>
      </c>
      <c r="AY8" s="58">
        <f t="shared" si="1"/>
        <v>635000</v>
      </c>
      <c r="AZ8" s="58">
        <f t="shared" si="1"/>
        <v>0</v>
      </c>
      <c r="BA8" s="58">
        <f t="shared" si="1"/>
        <v>0</v>
      </c>
      <c r="BB8" s="58">
        <f t="shared" si="1"/>
        <v>70953</v>
      </c>
      <c r="BC8" s="58">
        <f t="shared" si="1"/>
        <v>0</v>
      </c>
      <c r="BD8" s="58">
        <f t="shared" si="1"/>
        <v>0</v>
      </c>
      <c r="BE8" s="58">
        <f>SUM(AU8:BD8)</f>
        <v>18319201</v>
      </c>
      <c r="BF8" s="57"/>
    </row>
    <row r="9" spans="1:58" ht="13.5" thickBot="1" x14ac:dyDescent="0.35">
      <c r="A9" s="193">
        <v>2</v>
      </c>
      <c r="B9" s="194" t="s">
        <v>259</v>
      </c>
      <c r="C9" s="195">
        <v>0</v>
      </c>
      <c r="D9" s="58">
        <f>SUMIF('(54-56) személyi+járulék'!$T:$T,B9,'(54-56) személyi+járulék'!$N:$N)</f>
        <v>0</v>
      </c>
      <c r="E9" s="58">
        <f>SUMIF('(54-56) személyi+járulék'!$T:$T,B9,'(54-56) személyi+járulék'!$Q:$Q)</f>
        <v>0</v>
      </c>
      <c r="F9" s="58">
        <f>SUMIF('(51) anyagköltség '!P:P,B9,'(51) anyagköltség '!L:L)</f>
        <v>0</v>
      </c>
      <c r="G9" s="58">
        <f>SUMIF('(52) igénybe vett szolg'!P:P,B9,'(52) igénybe vett szolg'!L:L)</f>
        <v>0</v>
      </c>
      <c r="H9" s="58">
        <f>SUMIF('(53) egyéb szolgáltatások'!$P:$P,$B9,'(52) igénybe vett szolg'!$L:$L)</f>
        <v>0</v>
      </c>
      <c r="I9" s="58">
        <f>SUMIF('(11) immat jav beszerz'!$S:$S,$B9,'(11) immat jav beszerz'!$O:$O)</f>
        <v>0</v>
      </c>
      <c r="J9" s="58">
        <f>SUMIF('(13) műszaki berendezések'!$S:$S,$B9,'(13) műszaki berendezések'!$O:$O)</f>
        <v>0</v>
      </c>
      <c r="K9" s="58">
        <f>SUMIF('(14) egyéb berendezések'!$S:$S,$B9,'(14) egyéb berendezések'!$O:$O)</f>
        <v>0</v>
      </c>
      <c r="L9" s="58">
        <f>SUMIF('(16) beruházás,felújítás'!$S:$S,$B9,'(16) beruházás,felújítás'!$O:$O)</f>
        <v>0</v>
      </c>
      <c r="M9" s="58">
        <f t="shared" ref="M9:M18" si="2">SUM(C9:L9)</f>
        <v>0</v>
      </c>
      <c r="N9" s="57"/>
      <c r="O9" s="57"/>
      <c r="P9" s="193">
        <v>2</v>
      </c>
      <c r="Q9" s="194" t="s">
        <v>259</v>
      </c>
      <c r="R9" s="195">
        <v>0</v>
      </c>
      <c r="S9" s="58">
        <f>SUMIF('(54-56) személyi+járulék'!$T:$T,Q9,'(54-56) személyi+járulék'!$O:$O)</f>
        <v>0</v>
      </c>
      <c r="T9" s="58">
        <f>SUMIF('(54-56) személyi+járulék'!$T:$T,Q9,'(54-56) személyi+járulék'!$R:$R)</f>
        <v>0</v>
      </c>
      <c r="U9" s="58">
        <f>SUMIF('(51) anyagköltség '!$P:$P,Q9,'(51) anyagköltség '!$M:$M)</f>
        <v>0</v>
      </c>
      <c r="V9" s="58">
        <f>SUMIF('(52) igénybe vett szolg'!$P:$P,Q9,'(52) igénybe vett szolg'!$M:$M)</f>
        <v>0</v>
      </c>
      <c r="W9" s="58">
        <f>SUMIF('(53) egyéb szolgáltatások'!$P:$P,$B9,'(52) igénybe vett szolg'!$M:$M)</f>
        <v>0</v>
      </c>
      <c r="X9" s="58">
        <f>SUMIF('(11) immat jav beszerz'!$S:$S,$B9,'(11) immat jav beszerz'!$P:$P)</f>
        <v>0</v>
      </c>
      <c r="Y9" s="58">
        <f>SUMIF('(13) műszaki berendezések'!$S:$S,$B9,'(13) műszaki berendezések'!$P:$P)</f>
        <v>0</v>
      </c>
      <c r="Z9" s="58">
        <f>SUMIF('(14) egyéb berendezések'!$S:$S,$B9,'(14) egyéb berendezések'!$P:$P)</f>
        <v>0</v>
      </c>
      <c r="AA9" s="58">
        <f>SUMIF('(16) beruházás,felújítás'!$S:$S,$B9,'(16) beruházás,felújítás'!$P:$P)</f>
        <v>0</v>
      </c>
      <c r="AB9" s="58">
        <f t="shared" ref="AB9:AB18" si="3">SUM(R9:AA9)</f>
        <v>0</v>
      </c>
      <c r="AC9" s="57"/>
      <c r="AD9" s="57"/>
      <c r="AE9" s="193">
        <v>2</v>
      </c>
      <c r="AF9" s="194" t="s">
        <v>259</v>
      </c>
      <c r="AG9" s="195">
        <v>0</v>
      </c>
      <c r="AH9" s="58">
        <f>SUMIF('(54-56) személyi+járulék'!$T:$T,AF9,'(54-56) személyi+járulék'!$N:$N)</f>
        <v>0</v>
      </c>
      <c r="AI9" s="58">
        <f>SUMIF('(54-56) személyi+járulék'!$T:$T,AF9,'(54-56) személyi+járulék'!$Q:$Q)</f>
        <v>0</v>
      </c>
      <c r="AJ9" s="58">
        <f>SUMIF('(51) anyagköltség '!AT:AT,AF9,'(51) anyagköltség '!AP:AP)</f>
        <v>0</v>
      </c>
      <c r="AK9" s="58">
        <f>SUMIF('(52) igénybe vett szolg'!AT:AT,AF9,'(52) igénybe vett szolg'!AP:AP)</f>
        <v>0</v>
      </c>
      <c r="AL9" s="58">
        <f>SUMIF('(53) egyéb szolgáltatások'!$P:$P,$B9,'(52) igénybe vett szolg'!$L:$L)</f>
        <v>0</v>
      </c>
      <c r="AM9" s="58">
        <f>SUMIF('(11) immat jav beszerz'!$S:$S,$B9,'(11) immat jav beszerz'!$O:$O)</f>
        <v>0</v>
      </c>
      <c r="AN9" s="58">
        <f>SUMIF('(13) műszaki berendezések'!$S:$S,$B9,'(13) műszaki berendezések'!$O:$O)</f>
        <v>0</v>
      </c>
      <c r="AO9" s="58">
        <f>SUMIF('(14) egyéb berendezések'!$S:$S,$B9,'(14) egyéb berendezések'!$O:$O)</f>
        <v>0</v>
      </c>
      <c r="AP9" s="58">
        <f>SUMIF('(16) beruházás,felújítás'!$S:$S,$B9,'(16) beruházás,felújítás'!$O:$O)</f>
        <v>0</v>
      </c>
      <c r="AQ9" s="58">
        <f t="shared" ref="AQ9:AQ18" si="4">SUM(AG9:AP9)</f>
        <v>0</v>
      </c>
      <c r="AR9" s="57"/>
      <c r="AS9" s="193">
        <v>2</v>
      </c>
      <c r="AT9" s="194" t="s">
        <v>259</v>
      </c>
      <c r="AU9" s="195">
        <v>0</v>
      </c>
      <c r="AV9" s="58">
        <f t="shared" ref="AV9:AV18" si="5">+D9+S9+AH9</f>
        <v>0</v>
      </c>
      <c r="AW9" s="58">
        <f t="shared" ref="AW9:AW18" si="6">+E9+T9+AI9</f>
        <v>0</v>
      </c>
      <c r="AX9" s="58">
        <f t="shared" ref="AX9:AX18" si="7">+F9+U9+AJ9</f>
        <v>0</v>
      </c>
      <c r="AY9" s="58">
        <f t="shared" ref="AY9:AY18" si="8">+G9+V9+AK9</f>
        <v>0</v>
      </c>
      <c r="AZ9" s="58">
        <f t="shared" ref="AZ9:AZ18" si="9">+H9+W9+AL9</f>
        <v>0</v>
      </c>
      <c r="BA9" s="58">
        <f t="shared" ref="BA9:BA18" si="10">+I9+X9+AM9</f>
        <v>0</v>
      </c>
      <c r="BB9" s="58">
        <f t="shared" ref="BB9:BB18" si="11">+J9+Y9+AN9</f>
        <v>0</v>
      </c>
      <c r="BC9" s="58">
        <f t="shared" ref="BC9:BC18" si="12">+K9+Z9+AO9</f>
        <v>0</v>
      </c>
      <c r="BD9" s="58">
        <f t="shared" ref="BD9:BD18" si="13">+L9+AA9+AP9</f>
        <v>0</v>
      </c>
      <c r="BE9" s="58">
        <f t="shared" ref="BE9:BE18" si="14">SUM(AU9:BD9)</f>
        <v>0</v>
      </c>
      <c r="BF9" s="57"/>
    </row>
    <row r="10" spans="1:58" ht="13.5" thickBot="1" x14ac:dyDescent="0.35">
      <c r="A10" s="193">
        <v>3</v>
      </c>
      <c r="B10" s="196" t="s">
        <v>260</v>
      </c>
      <c r="C10" s="195">
        <v>0</v>
      </c>
      <c r="D10" s="58">
        <f>SUMIF('(54-56) személyi+járulék'!T:T,B10,'(54-56) személyi+járulék'!N:N)</f>
        <v>5952000</v>
      </c>
      <c r="E10" s="58">
        <f>SUMIF('(54-56) személyi+járulék'!$T:$T,B10,'(54-56) személyi+járulék'!$Q:$Q)</f>
        <v>1154400</v>
      </c>
      <c r="F10" s="58">
        <f>SUMIF('(51) anyagköltség '!P:P,B10,'(51) anyagköltség '!L:L)</f>
        <v>0</v>
      </c>
      <c r="G10" s="58">
        <f>SUMIF('(52) igénybe vett szolg'!P:P,B10,'(52) igénybe vett szolg'!L:L)</f>
        <v>0</v>
      </c>
      <c r="H10" s="58">
        <f>SUMIF('(53) egyéb szolgáltatások'!$P:$P,$B10,'(52) igénybe vett szolg'!$L:$L)</f>
        <v>0</v>
      </c>
      <c r="I10" s="58">
        <f>SUMIF('(11) immat jav beszerz'!$S:$S,$B10,'(11) immat jav beszerz'!$O:$O)</f>
        <v>223799</v>
      </c>
      <c r="J10" s="58">
        <f>SUMIF('(13) műszaki berendezések'!$S:$S,$B10,'(13) műszaki berendezések'!$O:$O)</f>
        <v>0</v>
      </c>
      <c r="K10" s="58">
        <f>SUMIF('(14) egyéb berendezések'!$S:$S,$B10,'(14) egyéb berendezések'!$O:$O)</f>
        <v>0</v>
      </c>
      <c r="L10" s="58">
        <f>SUMIF('(16) beruházás,felújítás'!$S:$S,$B10,'(16) beruházás,felújítás'!$O:$O)</f>
        <v>0</v>
      </c>
      <c r="M10" s="58">
        <f t="shared" si="2"/>
        <v>7330199</v>
      </c>
      <c r="N10" s="57"/>
      <c r="O10" s="57"/>
      <c r="P10" s="193">
        <v>3</v>
      </c>
      <c r="Q10" s="196" t="s">
        <v>260</v>
      </c>
      <c r="R10" s="195">
        <v>0</v>
      </c>
      <c r="S10" s="58">
        <f>SUMIF('(54-56) személyi+járulék'!$T:$T,Q10,'(54-56) személyi+járulék'!$O:$O)</f>
        <v>1488000</v>
      </c>
      <c r="T10" s="58">
        <f>SUMIF('(54-56) személyi+járulék'!$T:$T,Q10,'(54-56) személyi+járulék'!$R:$R)</f>
        <v>288600</v>
      </c>
      <c r="U10" s="58">
        <f>SUMIF('(51) anyagköltség '!$P:$P,Q10,'(51) anyagköltség '!$M:$M)</f>
        <v>0</v>
      </c>
      <c r="V10" s="58">
        <f>SUMIF('(52) igénybe vett szolg'!$P:$P,Q10,'(52) igénybe vett szolg'!$M:$M)</f>
        <v>0</v>
      </c>
      <c r="W10" s="58">
        <f>SUMIF('(53) egyéb szolgáltatások'!$P:$P,$B10,'(52) igénybe vett szolg'!$M:$M)</f>
        <v>0</v>
      </c>
      <c r="X10" s="58">
        <f>SUMIF('(11) immat jav beszerz'!$S:$S,$B10,'(11) immat jav beszerz'!$P:$P)</f>
        <v>176220</v>
      </c>
      <c r="Y10" s="58">
        <f>SUMIF('(13) műszaki berendezések'!$S:$S,$B10,'(13) műszaki berendezések'!$P:$P)</f>
        <v>0</v>
      </c>
      <c r="Z10" s="58">
        <f>SUMIF('(14) egyéb berendezések'!$S:$S,$B10,'(14) egyéb berendezések'!$P:$P)</f>
        <v>0</v>
      </c>
      <c r="AA10" s="58">
        <f>SUMIF('(16) beruházás,felújítás'!$S:$S,$B10,'(16) beruházás,felújítás'!$P:$P)</f>
        <v>0</v>
      </c>
      <c r="AB10" s="58">
        <f t="shared" si="3"/>
        <v>1952820</v>
      </c>
      <c r="AC10" s="57"/>
      <c r="AD10" s="57"/>
      <c r="AE10" s="193">
        <v>3</v>
      </c>
      <c r="AF10" s="196" t="s">
        <v>260</v>
      </c>
      <c r="AG10" s="195">
        <v>0</v>
      </c>
      <c r="AH10" s="58">
        <f>SUMIF('(54-56) személyi+járulék'!AX:AX,AF10,'(54-56) személyi+járulék'!AR:AR)</f>
        <v>0</v>
      </c>
      <c r="AI10" s="58">
        <f>SUMIF('(54-56) személyi+járulék'!$T:$T,AF10,'(54-56) személyi+járulék'!$Q:$Q)</f>
        <v>1154400</v>
      </c>
      <c r="AJ10" s="58">
        <f>SUMIF('(51) anyagköltség '!AT:AT,AF10,'(51) anyagköltség '!AP:AP)</f>
        <v>0</v>
      </c>
      <c r="AK10" s="58">
        <f>SUMIF('(52) igénybe vett szolg'!AT:AT,AF10,'(52) igénybe vett szolg'!AP:AP)</f>
        <v>0</v>
      </c>
      <c r="AL10" s="58">
        <f>SUMIF('(53) egyéb szolgáltatások'!$P:$P,$B10,'(52) igénybe vett szolg'!$L:$L)</f>
        <v>0</v>
      </c>
      <c r="AM10" s="58">
        <f>SUMIF('(11) immat jav beszerz'!$S:$S,$B10,'(11) immat jav beszerz'!$O:$O)</f>
        <v>223799</v>
      </c>
      <c r="AN10" s="58">
        <f>SUMIF('(13) műszaki berendezések'!$S:$S,$B10,'(13) műszaki berendezések'!$O:$O)</f>
        <v>0</v>
      </c>
      <c r="AO10" s="58">
        <f>SUMIF('(14) egyéb berendezések'!$S:$S,$B10,'(14) egyéb berendezések'!$O:$O)</f>
        <v>0</v>
      </c>
      <c r="AP10" s="58">
        <f>SUMIF('(16) beruházás,felújítás'!$S:$S,$B10,'(16) beruházás,felújítás'!$O:$O)</f>
        <v>0</v>
      </c>
      <c r="AQ10" s="58">
        <f t="shared" si="4"/>
        <v>1378199</v>
      </c>
      <c r="AR10" s="57"/>
      <c r="AS10" s="193">
        <v>3</v>
      </c>
      <c r="AT10" s="196" t="s">
        <v>260</v>
      </c>
      <c r="AU10" s="195">
        <v>0</v>
      </c>
      <c r="AV10" s="58">
        <f t="shared" si="5"/>
        <v>7440000</v>
      </c>
      <c r="AW10" s="58">
        <f t="shared" si="6"/>
        <v>2597400</v>
      </c>
      <c r="AX10" s="58">
        <f t="shared" si="7"/>
        <v>0</v>
      </c>
      <c r="AY10" s="58">
        <f t="shared" si="8"/>
        <v>0</v>
      </c>
      <c r="AZ10" s="58">
        <f t="shared" si="9"/>
        <v>0</v>
      </c>
      <c r="BA10" s="58">
        <f t="shared" si="10"/>
        <v>623818</v>
      </c>
      <c r="BB10" s="58">
        <f t="shared" si="11"/>
        <v>0</v>
      </c>
      <c r="BC10" s="58">
        <f t="shared" si="12"/>
        <v>0</v>
      </c>
      <c r="BD10" s="58">
        <f t="shared" si="13"/>
        <v>0</v>
      </c>
      <c r="BE10" s="58">
        <f t="shared" si="14"/>
        <v>10661218</v>
      </c>
      <c r="BF10" s="57"/>
    </row>
    <row r="11" spans="1:58" ht="13.5" thickBot="1" x14ac:dyDescent="0.35">
      <c r="A11" s="193">
        <v>4</v>
      </c>
      <c r="B11" s="194" t="s">
        <v>261</v>
      </c>
      <c r="C11" s="195">
        <v>0</v>
      </c>
      <c r="D11" s="58">
        <f>SUMIF('(54-56) személyi+járulék'!T:T,B11,'(54-56) személyi+járulék'!N:N)</f>
        <v>0</v>
      </c>
      <c r="E11" s="58">
        <f>SUMIF('(54-56) személyi+járulék'!$T:$T,B11,'(54-56) személyi+járulék'!$Q:$Q)</f>
        <v>0</v>
      </c>
      <c r="F11" s="58">
        <f>SUMIF('(51) anyagköltség '!P:P,B11,'(51) anyagköltség '!L:L)</f>
        <v>0</v>
      </c>
      <c r="G11" s="58">
        <f>SUMIF('(52) igénybe vett szolg'!P:P,B11,'(52) igénybe vett szolg'!L:L)</f>
        <v>0</v>
      </c>
      <c r="H11" s="58">
        <f>SUMIF('(53) egyéb szolgáltatások'!$P:$P,$B11,'(52) igénybe vett szolg'!$L:$L)</f>
        <v>0</v>
      </c>
      <c r="I11" s="58">
        <f>SUMIF('(11) immat jav beszerz'!$S:$S,$B11,'(11) immat jav beszerz'!$O:$O)</f>
        <v>0</v>
      </c>
      <c r="J11" s="58">
        <f>SUMIF('(13) műszaki berendezések'!$S:$S,$B11,'(13) műszaki berendezések'!$O:$O)</f>
        <v>0</v>
      </c>
      <c r="K11" s="58">
        <f>SUMIF('(14) egyéb berendezések'!$S:$S,$B11,'(14) egyéb berendezések'!$O:$O)</f>
        <v>0</v>
      </c>
      <c r="L11" s="58">
        <f>SUMIF('(16) beruházás,felújítás'!$S:$S,$B11,'(16) beruházás,felújítás'!$O:$O)</f>
        <v>0</v>
      </c>
      <c r="M11" s="58">
        <f t="shared" si="2"/>
        <v>0</v>
      </c>
      <c r="N11" s="57"/>
      <c r="O11" s="57"/>
      <c r="P11" s="193">
        <v>4</v>
      </c>
      <c r="Q11" s="194" t="s">
        <v>261</v>
      </c>
      <c r="R11" s="195">
        <v>0</v>
      </c>
      <c r="S11" s="58">
        <f>SUMIF('(54-56) személyi+járulék'!$T:$T,Q11,'(54-56) személyi+járulék'!$O:$O)</f>
        <v>0</v>
      </c>
      <c r="T11" s="58">
        <f>SUMIF('(54-56) személyi+járulék'!$T:$T,Q11,'(54-56) személyi+járulék'!$R:$R)</f>
        <v>0</v>
      </c>
      <c r="U11" s="58">
        <f>SUMIF('(51) anyagköltség '!$P:$P,Q11,'(51) anyagköltség '!$M:$M)</f>
        <v>0</v>
      </c>
      <c r="V11" s="58">
        <f>SUMIF('(52) igénybe vett szolg'!$P:$P,Q11,'(52) igénybe vett szolg'!$M:$M)</f>
        <v>0</v>
      </c>
      <c r="W11" s="58">
        <f>SUMIF('(53) egyéb szolgáltatások'!$P:$P,$B11,'(52) igénybe vett szolg'!$M:$M)</f>
        <v>0</v>
      </c>
      <c r="X11" s="58">
        <f>SUMIF('(11) immat jav beszerz'!$S:$S,$B11,'(11) immat jav beszerz'!$P:$P)</f>
        <v>0</v>
      </c>
      <c r="Y11" s="58">
        <f>SUMIF('(13) műszaki berendezések'!$S:$S,$B11,'(13) műszaki berendezések'!$P:$P)</f>
        <v>0</v>
      </c>
      <c r="Z11" s="58">
        <f>SUMIF('(14) egyéb berendezések'!$S:$S,$B11,'(14) egyéb berendezések'!$P:$P)</f>
        <v>0</v>
      </c>
      <c r="AA11" s="58">
        <f>SUMIF('(16) beruházás,felújítás'!$S:$S,$B11,'(16) beruházás,felújítás'!$P:$P)</f>
        <v>0</v>
      </c>
      <c r="AB11" s="58">
        <f t="shared" si="3"/>
        <v>0</v>
      </c>
      <c r="AC11" s="57"/>
      <c r="AD11" s="57"/>
      <c r="AE11" s="193">
        <v>4</v>
      </c>
      <c r="AF11" s="194" t="s">
        <v>261</v>
      </c>
      <c r="AG11" s="195">
        <v>0</v>
      </c>
      <c r="AH11" s="58">
        <f>SUMIF('(54-56) személyi+járulék'!AX:AX,AF11,'(54-56) személyi+járulék'!AR:AR)</f>
        <v>0</v>
      </c>
      <c r="AI11" s="58">
        <f>SUMIF('(54-56) személyi+járulék'!$T:$T,AF11,'(54-56) személyi+járulék'!$Q:$Q)</f>
        <v>0</v>
      </c>
      <c r="AJ11" s="58">
        <f>SUMIF('(51) anyagköltség '!AT:AT,AF11,'(51) anyagköltség '!AP:AP)</f>
        <v>0</v>
      </c>
      <c r="AK11" s="58">
        <f>SUMIF('(52) igénybe vett szolg'!AT:AT,AF11,'(52) igénybe vett szolg'!AP:AP)</f>
        <v>0</v>
      </c>
      <c r="AL11" s="58">
        <f>SUMIF('(53) egyéb szolgáltatások'!$P:$P,$B11,'(52) igénybe vett szolg'!$L:$L)</f>
        <v>0</v>
      </c>
      <c r="AM11" s="58">
        <f>SUMIF('(11) immat jav beszerz'!$S:$S,$B11,'(11) immat jav beszerz'!$O:$O)</f>
        <v>0</v>
      </c>
      <c r="AN11" s="58">
        <f>SUMIF('(13) műszaki berendezések'!$S:$S,$B11,'(13) műszaki berendezések'!$O:$O)</f>
        <v>0</v>
      </c>
      <c r="AO11" s="58">
        <f>SUMIF('(14) egyéb berendezések'!$S:$S,$B11,'(14) egyéb berendezések'!$O:$O)</f>
        <v>0</v>
      </c>
      <c r="AP11" s="58">
        <f>SUMIF('(16) beruházás,felújítás'!$S:$S,$B11,'(16) beruházás,felújítás'!$O:$O)</f>
        <v>0</v>
      </c>
      <c r="AQ11" s="58">
        <f t="shared" si="4"/>
        <v>0</v>
      </c>
      <c r="AR11" s="57"/>
      <c r="AS11" s="193">
        <v>4</v>
      </c>
      <c r="AT11" s="194" t="s">
        <v>261</v>
      </c>
      <c r="AU11" s="195">
        <v>0</v>
      </c>
      <c r="AV11" s="58">
        <f t="shared" si="5"/>
        <v>0</v>
      </c>
      <c r="AW11" s="58">
        <f t="shared" si="6"/>
        <v>0</v>
      </c>
      <c r="AX11" s="58">
        <f t="shared" si="7"/>
        <v>0</v>
      </c>
      <c r="AY11" s="58">
        <f t="shared" si="8"/>
        <v>0</v>
      </c>
      <c r="AZ11" s="58">
        <f t="shared" si="9"/>
        <v>0</v>
      </c>
      <c r="BA11" s="58">
        <f t="shared" si="10"/>
        <v>0</v>
      </c>
      <c r="BB11" s="58">
        <f t="shared" si="11"/>
        <v>0</v>
      </c>
      <c r="BC11" s="58">
        <f t="shared" si="12"/>
        <v>0</v>
      </c>
      <c r="BD11" s="58">
        <f t="shared" si="13"/>
        <v>0</v>
      </c>
      <c r="BE11" s="58">
        <f t="shared" si="14"/>
        <v>0</v>
      </c>
      <c r="BF11" s="57"/>
    </row>
    <row r="12" spans="1:58" ht="13.5" thickBot="1" x14ac:dyDescent="0.35">
      <c r="A12" s="193">
        <v>5</v>
      </c>
      <c r="B12" s="194" t="s">
        <v>262</v>
      </c>
      <c r="C12" s="195">
        <v>0</v>
      </c>
      <c r="D12" s="58">
        <f>SUMIF('(54-56) személyi+járulék'!T:T,B12,'(54-56) személyi+járulék'!N:N)</f>
        <v>0</v>
      </c>
      <c r="E12" s="58">
        <f>SUMIF('(54-56) személyi+járulék'!$T:$T,B12,'(54-56) személyi+járulék'!$Q:$Q)</f>
        <v>0</v>
      </c>
      <c r="F12" s="58">
        <f>SUMIF('(51) anyagköltség '!P:P,B12,'(51) anyagköltség '!L:L)</f>
        <v>0</v>
      </c>
      <c r="G12" s="58">
        <f>SUMIF('(52) igénybe vett szolg'!P:P,B12,'(52) igénybe vett szolg'!L:L)</f>
        <v>0</v>
      </c>
      <c r="H12" s="58">
        <f>SUMIF('(53) egyéb szolgáltatások'!$P:$P,$B12,'(52) igénybe vett szolg'!$L:$L)</f>
        <v>0</v>
      </c>
      <c r="I12" s="58">
        <f>SUMIF('(11) immat jav beszerz'!$S:$S,$B12,'(11) immat jav beszerz'!$O:$O)</f>
        <v>0</v>
      </c>
      <c r="J12" s="58">
        <f>SUMIF('(13) műszaki berendezések'!$S:$S,$B12,'(13) műszaki berendezések'!$O:$O)</f>
        <v>0</v>
      </c>
      <c r="K12" s="58">
        <f>SUMIF('(14) egyéb berendezések'!$S:$S,$B12,'(14) egyéb berendezések'!$O:$O)</f>
        <v>0</v>
      </c>
      <c r="L12" s="58">
        <f>SUMIF('(16) beruházás,felújítás'!$S:$S,$B12,'(16) beruházás,felújítás'!$O:$O)</f>
        <v>0</v>
      </c>
      <c r="M12" s="58">
        <f t="shared" si="2"/>
        <v>0</v>
      </c>
      <c r="N12" s="57"/>
      <c r="O12" s="57"/>
      <c r="P12" s="193">
        <v>5</v>
      </c>
      <c r="Q12" s="194" t="s">
        <v>262</v>
      </c>
      <c r="R12" s="195">
        <v>0</v>
      </c>
      <c r="S12" s="58">
        <f>SUMIF('(54-56) személyi+járulék'!$T:$T,Q12,'(54-56) személyi+járulék'!$O:$O)</f>
        <v>0</v>
      </c>
      <c r="T12" s="58">
        <f>SUMIF('(54-56) személyi+járulék'!$T:$T,Q12,'(54-56) személyi+járulék'!$R:$R)</f>
        <v>0</v>
      </c>
      <c r="U12" s="58">
        <f>SUMIF('(51) anyagköltség '!$P:$P,Q12,'(51) anyagköltség '!$M:$M)</f>
        <v>0</v>
      </c>
      <c r="V12" s="58">
        <f>SUMIF('(52) igénybe vett szolg'!$P:$P,Q12,'(52) igénybe vett szolg'!$M:$M)</f>
        <v>0</v>
      </c>
      <c r="W12" s="58">
        <f>SUMIF('(53) egyéb szolgáltatások'!$P:$P,$B12,'(52) igénybe vett szolg'!$M:$M)</f>
        <v>0</v>
      </c>
      <c r="X12" s="58">
        <f>SUMIF('(11) immat jav beszerz'!$S:$S,$B12,'(11) immat jav beszerz'!$P:$P)</f>
        <v>0</v>
      </c>
      <c r="Y12" s="58">
        <f>SUMIF('(13) műszaki berendezések'!$S:$S,$B12,'(13) műszaki berendezések'!$P:$P)</f>
        <v>0</v>
      </c>
      <c r="Z12" s="58">
        <f>SUMIF('(14) egyéb berendezések'!$S:$S,$B12,'(14) egyéb berendezések'!$P:$P)</f>
        <v>0</v>
      </c>
      <c r="AA12" s="58">
        <f>SUMIF('(16) beruházás,felújítás'!$S:$S,$B12,'(16) beruházás,felújítás'!$P:$P)</f>
        <v>0</v>
      </c>
      <c r="AB12" s="58">
        <f t="shared" si="3"/>
        <v>0</v>
      </c>
      <c r="AC12" s="57"/>
      <c r="AD12" s="57"/>
      <c r="AE12" s="193">
        <v>5</v>
      </c>
      <c r="AF12" s="194" t="s">
        <v>262</v>
      </c>
      <c r="AG12" s="195">
        <v>0</v>
      </c>
      <c r="AH12" s="58">
        <f>SUMIF('(54-56) személyi+járulék'!AX:AX,AF12,'(54-56) személyi+járulék'!AR:AR)</f>
        <v>0</v>
      </c>
      <c r="AI12" s="58">
        <f>SUMIF('(54-56) személyi+járulék'!$T:$T,AF12,'(54-56) személyi+járulék'!$Q:$Q)</f>
        <v>0</v>
      </c>
      <c r="AJ12" s="58">
        <f>SUMIF('(51) anyagköltség '!AT:AT,AF12,'(51) anyagköltség '!AP:AP)</f>
        <v>0</v>
      </c>
      <c r="AK12" s="58">
        <f>SUMIF('(52) igénybe vett szolg'!AT:AT,AF12,'(52) igénybe vett szolg'!AP:AP)</f>
        <v>0</v>
      </c>
      <c r="AL12" s="58">
        <f>SUMIF('(53) egyéb szolgáltatások'!$P:$P,$B12,'(52) igénybe vett szolg'!$L:$L)</f>
        <v>0</v>
      </c>
      <c r="AM12" s="58">
        <f>SUMIF('(11) immat jav beszerz'!$S:$S,$B12,'(11) immat jav beszerz'!$O:$O)</f>
        <v>0</v>
      </c>
      <c r="AN12" s="58">
        <f>SUMIF('(13) műszaki berendezések'!$S:$S,$B12,'(13) műszaki berendezések'!$O:$O)</f>
        <v>0</v>
      </c>
      <c r="AO12" s="58">
        <f>SUMIF('(14) egyéb berendezések'!$S:$S,$B12,'(14) egyéb berendezések'!$O:$O)</f>
        <v>0</v>
      </c>
      <c r="AP12" s="58">
        <f>SUMIF('(16) beruházás,felújítás'!$S:$S,$B12,'(16) beruházás,felújítás'!$O:$O)</f>
        <v>0</v>
      </c>
      <c r="AQ12" s="58">
        <f t="shared" si="4"/>
        <v>0</v>
      </c>
      <c r="AR12" s="57"/>
      <c r="AS12" s="193">
        <v>5</v>
      </c>
      <c r="AT12" s="194" t="s">
        <v>262</v>
      </c>
      <c r="AU12" s="195">
        <v>0</v>
      </c>
      <c r="AV12" s="58">
        <f t="shared" si="5"/>
        <v>0</v>
      </c>
      <c r="AW12" s="58">
        <f t="shared" si="6"/>
        <v>0</v>
      </c>
      <c r="AX12" s="58">
        <f t="shared" si="7"/>
        <v>0</v>
      </c>
      <c r="AY12" s="58">
        <f t="shared" si="8"/>
        <v>0</v>
      </c>
      <c r="AZ12" s="58">
        <f t="shared" si="9"/>
        <v>0</v>
      </c>
      <c r="BA12" s="58">
        <f t="shared" si="10"/>
        <v>0</v>
      </c>
      <c r="BB12" s="58">
        <f t="shared" si="11"/>
        <v>0</v>
      </c>
      <c r="BC12" s="58">
        <f t="shared" si="12"/>
        <v>0</v>
      </c>
      <c r="BD12" s="58">
        <f t="shared" si="13"/>
        <v>0</v>
      </c>
      <c r="BE12" s="58">
        <f t="shared" si="14"/>
        <v>0</v>
      </c>
      <c r="BF12" s="57"/>
    </row>
    <row r="13" spans="1:58" ht="13.5" thickBot="1" x14ac:dyDescent="0.35">
      <c r="A13" s="193">
        <v>6</v>
      </c>
      <c r="B13" s="194" t="s">
        <v>263</v>
      </c>
      <c r="C13" s="195">
        <v>0</v>
      </c>
      <c r="D13" s="58">
        <f>SUMIF('(54-56) személyi+járulék'!T:T,B13,'(54-56) személyi+járulék'!N:N)</f>
        <v>0</v>
      </c>
      <c r="E13" s="58">
        <f>SUMIF('(54-56) személyi+járulék'!$T:$T,B13,'(54-56) személyi+járulék'!$Q:$Q)</f>
        <v>0</v>
      </c>
      <c r="F13" s="58">
        <f>SUMIF('(51) anyagköltség '!P:P,B13,'(51) anyagköltség '!L:L)</f>
        <v>0</v>
      </c>
      <c r="G13" s="58">
        <f>SUMIF('(52) igénybe vett szolg'!P:P,B13,'(52) igénybe vett szolg'!L:L)</f>
        <v>0</v>
      </c>
      <c r="H13" s="58">
        <f>SUMIF('(53) egyéb szolgáltatások'!$P:$P,$B13,'(52) igénybe vett szolg'!$L:$L)</f>
        <v>0</v>
      </c>
      <c r="I13" s="58">
        <f>SUMIF('(11) immat jav beszerz'!$S:$S,$B13,'(11) immat jav beszerz'!$O:$O)</f>
        <v>0</v>
      </c>
      <c r="J13" s="58">
        <f>SUMIF('(13) műszaki berendezések'!$S:$S,$B13,'(13) műszaki berendezések'!$O:$O)</f>
        <v>0</v>
      </c>
      <c r="K13" s="58">
        <f>SUMIF('(14) egyéb berendezések'!$S:$S,$B13,'(14) egyéb berendezések'!$O:$O)</f>
        <v>0</v>
      </c>
      <c r="L13" s="58">
        <f>SUMIF('(16) beruházás,felújítás'!$S:$S,$B13,'(16) beruházás,felújítás'!$O:$O)</f>
        <v>0</v>
      </c>
      <c r="M13" s="58">
        <f t="shared" si="2"/>
        <v>0</v>
      </c>
      <c r="N13" s="57"/>
      <c r="O13" s="57"/>
      <c r="P13" s="193">
        <v>6</v>
      </c>
      <c r="Q13" s="194" t="s">
        <v>263</v>
      </c>
      <c r="R13" s="195">
        <v>0</v>
      </c>
      <c r="S13" s="58">
        <f>SUMIF('(54-56) személyi+járulék'!$T:$T,Q13,'(54-56) személyi+járulék'!$O:$O)</f>
        <v>0</v>
      </c>
      <c r="T13" s="58">
        <f>SUMIF('(54-56) személyi+járulék'!$T:$T,Q13,'(54-56) személyi+járulék'!$R:$R)</f>
        <v>0</v>
      </c>
      <c r="U13" s="58">
        <f>SUMIF('(51) anyagköltség '!$P:$P,Q13,'(51) anyagköltség '!$M:$M)</f>
        <v>0</v>
      </c>
      <c r="V13" s="58">
        <f>SUMIF('(52) igénybe vett szolg'!$P:$P,Q13,'(52) igénybe vett szolg'!$M:$M)</f>
        <v>0</v>
      </c>
      <c r="W13" s="58">
        <f>SUMIF('(53) egyéb szolgáltatások'!$P:$P,$B13,'(52) igénybe vett szolg'!$M:$M)</f>
        <v>0</v>
      </c>
      <c r="X13" s="58">
        <f>SUMIF('(11) immat jav beszerz'!$S:$S,$B13,'(11) immat jav beszerz'!$P:$P)</f>
        <v>0</v>
      </c>
      <c r="Y13" s="58">
        <f>SUMIF('(13) műszaki berendezések'!$S:$S,$B13,'(13) műszaki berendezések'!$P:$P)</f>
        <v>0</v>
      </c>
      <c r="Z13" s="58">
        <f>SUMIF('(14) egyéb berendezések'!$S:$S,$B13,'(14) egyéb berendezések'!$P:$P)</f>
        <v>0</v>
      </c>
      <c r="AA13" s="58">
        <f>SUMIF('(16) beruházás,felújítás'!$S:$S,$B13,'(16) beruházás,felújítás'!$P:$P)</f>
        <v>0</v>
      </c>
      <c r="AB13" s="58">
        <f t="shared" si="3"/>
        <v>0</v>
      </c>
      <c r="AC13" s="57"/>
      <c r="AD13" s="57"/>
      <c r="AE13" s="193">
        <v>6</v>
      </c>
      <c r="AF13" s="194" t="s">
        <v>263</v>
      </c>
      <c r="AG13" s="195">
        <v>0</v>
      </c>
      <c r="AH13" s="58">
        <f>SUMIF('(54-56) személyi+járulék'!AX:AX,AF13,'(54-56) személyi+járulék'!AR:AR)</f>
        <v>0</v>
      </c>
      <c r="AI13" s="58">
        <f>SUMIF('(54-56) személyi+járulék'!$T:$T,AF13,'(54-56) személyi+járulék'!$Q:$Q)</f>
        <v>0</v>
      </c>
      <c r="AJ13" s="58">
        <f>SUMIF('(51) anyagköltség '!AT:AT,AF13,'(51) anyagköltség '!AP:AP)</f>
        <v>0</v>
      </c>
      <c r="AK13" s="58">
        <f>SUMIF('(52) igénybe vett szolg'!AT:AT,AF13,'(52) igénybe vett szolg'!AP:AP)</f>
        <v>0</v>
      </c>
      <c r="AL13" s="58">
        <f>SUMIF('(53) egyéb szolgáltatások'!$P:$P,$B13,'(52) igénybe vett szolg'!$L:$L)</f>
        <v>0</v>
      </c>
      <c r="AM13" s="58">
        <f>SUMIF('(11) immat jav beszerz'!$S:$S,$B13,'(11) immat jav beszerz'!$O:$O)</f>
        <v>0</v>
      </c>
      <c r="AN13" s="58">
        <f>SUMIF('(13) műszaki berendezések'!$S:$S,$B13,'(13) műszaki berendezések'!$O:$O)</f>
        <v>0</v>
      </c>
      <c r="AO13" s="58">
        <f>SUMIF('(14) egyéb berendezések'!$S:$S,$B13,'(14) egyéb berendezések'!$O:$O)</f>
        <v>0</v>
      </c>
      <c r="AP13" s="58">
        <f>SUMIF('(16) beruházás,felújítás'!$S:$S,$B13,'(16) beruházás,felújítás'!$O:$O)</f>
        <v>0</v>
      </c>
      <c r="AQ13" s="58">
        <f t="shared" si="4"/>
        <v>0</v>
      </c>
      <c r="AR13" s="57"/>
      <c r="AS13" s="193">
        <v>6</v>
      </c>
      <c r="AT13" s="194" t="s">
        <v>263</v>
      </c>
      <c r="AU13" s="195">
        <v>0</v>
      </c>
      <c r="AV13" s="58">
        <f t="shared" si="5"/>
        <v>0</v>
      </c>
      <c r="AW13" s="58">
        <f t="shared" si="6"/>
        <v>0</v>
      </c>
      <c r="AX13" s="58">
        <f t="shared" si="7"/>
        <v>0</v>
      </c>
      <c r="AY13" s="58">
        <f t="shared" si="8"/>
        <v>0</v>
      </c>
      <c r="AZ13" s="58">
        <f t="shared" si="9"/>
        <v>0</v>
      </c>
      <c r="BA13" s="58">
        <f t="shared" si="10"/>
        <v>0</v>
      </c>
      <c r="BB13" s="58">
        <f t="shared" si="11"/>
        <v>0</v>
      </c>
      <c r="BC13" s="58">
        <f t="shared" si="12"/>
        <v>0</v>
      </c>
      <c r="BD13" s="58">
        <f t="shared" si="13"/>
        <v>0</v>
      </c>
      <c r="BE13" s="58">
        <f t="shared" si="14"/>
        <v>0</v>
      </c>
      <c r="BF13" s="57"/>
    </row>
    <row r="14" spans="1:58" ht="13.5" thickBot="1" x14ac:dyDescent="0.35">
      <c r="A14" s="193">
        <v>7</v>
      </c>
      <c r="B14" s="194" t="s">
        <v>264</v>
      </c>
      <c r="C14" s="195">
        <v>0</v>
      </c>
      <c r="D14" s="58">
        <f>SUMIF('(54-56) személyi+járulék'!T:T,B14,'(54-56) személyi+járulék'!N:N)</f>
        <v>0</v>
      </c>
      <c r="E14" s="58">
        <f>SUMIF('(54-56) személyi+járulék'!$T:$T,B14,'(54-56) személyi+járulék'!$Q:$Q)</f>
        <v>0</v>
      </c>
      <c r="F14" s="58">
        <f>SUMIF('(51) anyagköltség '!P:P,B14,'(51) anyagköltség '!L:L)</f>
        <v>0</v>
      </c>
      <c r="G14" s="58">
        <f>SUMIF('(52) igénybe vett szolg'!P:P,B14,'(52) igénybe vett szolg'!L:L)</f>
        <v>0</v>
      </c>
      <c r="H14" s="58">
        <f>SUMIF('(53) egyéb szolgáltatások'!$P:$P,$B14,'(52) igénybe vett szolg'!$L:$L)</f>
        <v>0</v>
      </c>
      <c r="I14" s="58">
        <f>SUMIF('(11) immat jav beszerz'!$S:$S,$B14,'(11) immat jav beszerz'!$O:$O)</f>
        <v>0</v>
      </c>
      <c r="J14" s="58">
        <f>SUMIF('(13) műszaki berendezések'!$S:$S,$B14,'(13) műszaki berendezések'!$O:$O)</f>
        <v>0</v>
      </c>
      <c r="K14" s="58">
        <f>SUMIF('(14) egyéb berendezések'!$S:$S,$B14,'(14) egyéb berendezések'!$O:$O)</f>
        <v>0</v>
      </c>
      <c r="L14" s="58">
        <f>SUMIF('(16) beruházás,felújítás'!$S:$S,$B14,'(16) beruházás,felújítás'!$O:$O)</f>
        <v>0</v>
      </c>
      <c r="M14" s="58">
        <f t="shared" si="2"/>
        <v>0</v>
      </c>
      <c r="N14" s="57"/>
      <c r="O14" s="57"/>
      <c r="P14" s="193">
        <v>7</v>
      </c>
      <c r="Q14" s="194" t="s">
        <v>264</v>
      </c>
      <c r="R14" s="195">
        <v>0</v>
      </c>
      <c r="S14" s="58">
        <f>SUMIF('(54-56) személyi+járulék'!$T:$T,Q14,'(54-56) személyi+járulék'!$O:$O)</f>
        <v>0</v>
      </c>
      <c r="T14" s="58">
        <f>SUMIF('(54-56) személyi+járulék'!$T:$T,Q14,'(54-56) személyi+járulék'!$R:$R)</f>
        <v>0</v>
      </c>
      <c r="U14" s="58">
        <f>SUMIF('(51) anyagköltség '!$P:$P,Q14,'(51) anyagköltség '!$M:$M)</f>
        <v>0</v>
      </c>
      <c r="V14" s="58">
        <f>SUMIF('(52) igénybe vett szolg'!$P:$P,Q14,'(52) igénybe vett szolg'!$M:$M)</f>
        <v>0</v>
      </c>
      <c r="W14" s="58">
        <f>SUMIF('(53) egyéb szolgáltatások'!$P:$P,$B14,'(52) igénybe vett szolg'!$M:$M)</f>
        <v>0</v>
      </c>
      <c r="X14" s="58">
        <f>SUMIF('(11) immat jav beszerz'!$S:$S,$B14,'(11) immat jav beszerz'!$P:$P)</f>
        <v>0</v>
      </c>
      <c r="Y14" s="58">
        <f>SUMIF('(13) műszaki berendezések'!$S:$S,$B14,'(13) műszaki berendezések'!$P:$P)</f>
        <v>0</v>
      </c>
      <c r="Z14" s="58">
        <f>SUMIF('(14) egyéb berendezések'!$S:$S,$B14,'(14) egyéb berendezések'!$P:$P)</f>
        <v>0</v>
      </c>
      <c r="AA14" s="58">
        <f>SUMIF('(16) beruházás,felújítás'!$S:$S,$B14,'(16) beruházás,felújítás'!$P:$P)</f>
        <v>0</v>
      </c>
      <c r="AB14" s="58">
        <f t="shared" si="3"/>
        <v>0</v>
      </c>
      <c r="AC14" s="57"/>
      <c r="AD14" s="57"/>
      <c r="AE14" s="193">
        <v>7</v>
      </c>
      <c r="AF14" s="194" t="s">
        <v>264</v>
      </c>
      <c r="AG14" s="195">
        <v>0</v>
      </c>
      <c r="AH14" s="58">
        <f>SUMIF('(54-56) személyi+járulék'!AX:AX,AF14,'(54-56) személyi+járulék'!AR:AR)</f>
        <v>0</v>
      </c>
      <c r="AI14" s="58">
        <f>SUMIF('(54-56) személyi+járulék'!$T:$T,AF14,'(54-56) személyi+járulék'!$Q:$Q)</f>
        <v>0</v>
      </c>
      <c r="AJ14" s="58">
        <f>SUMIF('(51) anyagköltség '!AT:AT,AF14,'(51) anyagköltség '!AP:AP)</f>
        <v>0</v>
      </c>
      <c r="AK14" s="58">
        <f>SUMIF('(52) igénybe vett szolg'!AT:AT,AF14,'(52) igénybe vett szolg'!AP:AP)</f>
        <v>0</v>
      </c>
      <c r="AL14" s="58">
        <f>SUMIF('(53) egyéb szolgáltatások'!$P:$P,$B14,'(52) igénybe vett szolg'!$L:$L)</f>
        <v>0</v>
      </c>
      <c r="AM14" s="58">
        <f>SUMIF('(11) immat jav beszerz'!$S:$S,$B14,'(11) immat jav beszerz'!$O:$O)</f>
        <v>0</v>
      </c>
      <c r="AN14" s="58">
        <f>SUMIF('(13) műszaki berendezések'!$S:$S,$B14,'(13) műszaki berendezések'!$O:$O)</f>
        <v>0</v>
      </c>
      <c r="AO14" s="58">
        <f>SUMIF('(14) egyéb berendezések'!$S:$S,$B14,'(14) egyéb berendezések'!$O:$O)</f>
        <v>0</v>
      </c>
      <c r="AP14" s="58">
        <f>SUMIF('(16) beruházás,felújítás'!$S:$S,$B14,'(16) beruházás,felújítás'!$O:$O)</f>
        <v>0</v>
      </c>
      <c r="AQ14" s="58">
        <f t="shared" si="4"/>
        <v>0</v>
      </c>
      <c r="AR14" s="57"/>
      <c r="AS14" s="193">
        <v>7</v>
      </c>
      <c r="AT14" s="194" t="s">
        <v>264</v>
      </c>
      <c r="AU14" s="195">
        <v>0</v>
      </c>
      <c r="AV14" s="58">
        <f t="shared" si="5"/>
        <v>0</v>
      </c>
      <c r="AW14" s="58">
        <f t="shared" si="6"/>
        <v>0</v>
      </c>
      <c r="AX14" s="58">
        <f t="shared" si="7"/>
        <v>0</v>
      </c>
      <c r="AY14" s="58">
        <f t="shared" si="8"/>
        <v>0</v>
      </c>
      <c r="AZ14" s="58">
        <f t="shared" si="9"/>
        <v>0</v>
      </c>
      <c r="BA14" s="58">
        <f t="shared" si="10"/>
        <v>0</v>
      </c>
      <c r="BB14" s="58">
        <f t="shared" si="11"/>
        <v>0</v>
      </c>
      <c r="BC14" s="58">
        <f t="shared" si="12"/>
        <v>0</v>
      </c>
      <c r="BD14" s="58">
        <f t="shared" si="13"/>
        <v>0</v>
      </c>
      <c r="BE14" s="58">
        <f t="shared" si="14"/>
        <v>0</v>
      </c>
      <c r="BF14" s="57"/>
    </row>
    <row r="15" spans="1:58" ht="13.5" thickBot="1" x14ac:dyDescent="0.35">
      <c r="A15" s="193">
        <v>8</v>
      </c>
      <c r="B15" s="194" t="s">
        <v>265</v>
      </c>
      <c r="C15" s="195">
        <v>0</v>
      </c>
      <c r="D15" s="58">
        <f>SUMIF('(54-56) személyi+járulék'!T:T,B15,'(54-56) személyi+járulék'!N:N)</f>
        <v>0</v>
      </c>
      <c r="E15" s="58">
        <f>SUMIF('(54-56) személyi+járulék'!$T:$T,B15,'(54-56) személyi+járulék'!$Q:$Q)</f>
        <v>0</v>
      </c>
      <c r="F15" s="58">
        <f>SUMIF('(51) anyagköltség '!P:P,B15,'(51) anyagköltség '!L:L)</f>
        <v>0</v>
      </c>
      <c r="G15" s="58">
        <f>SUMIF('(52) igénybe vett szolg'!P:P,B15,'(52) igénybe vett szolg'!L:L)</f>
        <v>0</v>
      </c>
      <c r="H15" s="58">
        <f>SUMIF('(53) egyéb szolgáltatások'!$P:$P,$B15,'(52) igénybe vett szolg'!$L:$L)</f>
        <v>0</v>
      </c>
      <c r="I15" s="58">
        <f>SUMIF('(11) immat jav beszerz'!$S:$S,$B15,'(11) immat jav beszerz'!$O:$O)</f>
        <v>0</v>
      </c>
      <c r="J15" s="58">
        <f>SUMIF('(13) műszaki berendezések'!$S:$S,$B15,'(13) műszaki berendezések'!$O:$O)</f>
        <v>0</v>
      </c>
      <c r="K15" s="58">
        <f>SUMIF('(14) egyéb berendezések'!$S:$S,$B15,'(14) egyéb berendezések'!$O:$O)</f>
        <v>0</v>
      </c>
      <c r="L15" s="58">
        <f>SUMIF('(16) beruházás,felújítás'!$S:$S,$B15,'(16) beruházás,felújítás'!$O:$O)</f>
        <v>0</v>
      </c>
      <c r="M15" s="58">
        <f t="shared" si="2"/>
        <v>0</v>
      </c>
      <c r="N15" s="57"/>
      <c r="O15" s="57"/>
      <c r="P15" s="193">
        <v>8</v>
      </c>
      <c r="Q15" s="194" t="s">
        <v>265</v>
      </c>
      <c r="R15" s="195">
        <v>0</v>
      </c>
      <c r="S15" s="58">
        <f>SUMIF('(54-56) személyi+járulék'!$T:$T,Q15,'(54-56) személyi+járulék'!$O:$O)</f>
        <v>0</v>
      </c>
      <c r="T15" s="58">
        <f>SUMIF('(54-56) személyi+járulék'!$T:$T,Q15,'(54-56) személyi+járulék'!$R:$R)</f>
        <v>0</v>
      </c>
      <c r="U15" s="58">
        <f>SUMIF('(51) anyagköltség '!$P:$P,Q15,'(51) anyagköltség '!$M:$M)</f>
        <v>0</v>
      </c>
      <c r="V15" s="58">
        <f>SUMIF('(52) igénybe vett szolg'!$P:$P,Q15,'(52) igénybe vett szolg'!$M:$M)</f>
        <v>0</v>
      </c>
      <c r="W15" s="58">
        <f>SUMIF('(53) egyéb szolgáltatások'!$P:$P,$B15,'(52) igénybe vett szolg'!$M:$M)</f>
        <v>0</v>
      </c>
      <c r="X15" s="58">
        <f>SUMIF('(11) immat jav beszerz'!$S:$S,$B15,'(11) immat jav beszerz'!$P:$P)</f>
        <v>0</v>
      </c>
      <c r="Y15" s="58">
        <f>SUMIF('(13) műszaki berendezések'!$S:$S,$B15,'(13) műszaki berendezések'!$P:$P)</f>
        <v>0</v>
      </c>
      <c r="Z15" s="58">
        <f>SUMIF('(14) egyéb berendezések'!$S:$S,$B15,'(14) egyéb berendezések'!$P:$P)</f>
        <v>0</v>
      </c>
      <c r="AA15" s="58">
        <f>SUMIF('(16) beruházás,felújítás'!$S:$S,$B15,'(16) beruházás,felújítás'!$P:$P)</f>
        <v>0</v>
      </c>
      <c r="AB15" s="58">
        <f t="shared" si="3"/>
        <v>0</v>
      </c>
      <c r="AC15" s="57"/>
      <c r="AD15" s="57"/>
      <c r="AE15" s="193">
        <v>8</v>
      </c>
      <c r="AF15" s="194" t="s">
        <v>265</v>
      </c>
      <c r="AG15" s="195">
        <v>0</v>
      </c>
      <c r="AH15" s="58">
        <f>SUMIF('(54-56) személyi+járulék'!AX:AX,AF15,'(54-56) személyi+járulék'!AR:AR)</f>
        <v>0</v>
      </c>
      <c r="AI15" s="58">
        <f>SUMIF('(54-56) személyi+járulék'!$T:$T,AF15,'(54-56) személyi+járulék'!$Q:$Q)</f>
        <v>0</v>
      </c>
      <c r="AJ15" s="58">
        <f>SUMIF('(51) anyagköltség '!AT:AT,AF15,'(51) anyagköltség '!AP:AP)</f>
        <v>0</v>
      </c>
      <c r="AK15" s="58">
        <f>SUMIF('(52) igénybe vett szolg'!AT:AT,AF15,'(52) igénybe vett szolg'!AP:AP)</f>
        <v>0</v>
      </c>
      <c r="AL15" s="58">
        <f>SUMIF('(53) egyéb szolgáltatások'!$P:$P,$B15,'(52) igénybe vett szolg'!$L:$L)</f>
        <v>0</v>
      </c>
      <c r="AM15" s="58">
        <f>SUMIF('(11) immat jav beszerz'!$S:$S,$B15,'(11) immat jav beszerz'!$O:$O)</f>
        <v>0</v>
      </c>
      <c r="AN15" s="58">
        <f>SUMIF('(13) műszaki berendezések'!$S:$S,$B15,'(13) műszaki berendezések'!$O:$O)</f>
        <v>0</v>
      </c>
      <c r="AO15" s="58">
        <f>SUMIF('(14) egyéb berendezések'!$S:$S,$B15,'(14) egyéb berendezések'!$O:$O)</f>
        <v>0</v>
      </c>
      <c r="AP15" s="58">
        <f>SUMIF('(16) beruházás,felújítás'!$S:$S,$B15,'(16) beruházás,felújítás'!$O:$O)</f>
        <v>0</v>
      </c>
      <c r="AQ15" s="58">
        <f t="shared" si="4"/>
        <v>0</v>
      </c>
      <c r="AR15" s="57"/>
      <c r="AS15" s="193">
        <v>8</v>
      </c>
      <c r="AT15" s="194" t="s">
        <v>265</v>
      </c>
      <c r="AU15" s="195">
        <v>0</v>
      </c>
      <c r="AV15" s="58">
        <f t="shared" si="5"/>
        <v>0</v>
      </c>
      <c r="AW15" s="58">
        <f t="shared" si="6"/>
        <v>0</v>
      </c>
      <c r="AX15" s="58">
        <f t="shared" si="7"/>
        <v>0</v>
      </c>
      <c r="AY15" s="58">
        <f t="shared" si="8"/>
        <v>0</v>
      </c>
      <c r="AZ15" s="58">
        <f t="shared" si="9"/>
        <v>0</v>
      </c>
      <c r="BA15" s="58">
        <f t="shared" si="10"/>
        <v>0</v>
      </c>
      <c r="BB15" s="58">
        <f t="shared" si="11"/>
        <v>0</v>
      </c>
      <c r="BC15" s="58">
        <f t="shared" si="12"/>
        <v>0</v>
      </c>
      <c r="BD15" s="58">
        <f t="shared" si="13"/>
        <v>0</v>
      </c>
      <c r="BE15" s="58">
        <f t="shared" si="14"/>
        <v>0</v>
      </c>
      <c r="BF15" s="57"/>
    </row>
    <row r="16" spans="1:58" ht="13.5" thickBot="1" x14ac:dyDescent="0.35">
      <c r="A16" s="193">
        <v>9</v>
      </c>
      <c r="B16" s="194" t="s">
        <v>266</v>
      </c>
      <c r="C16" s="195">
        <v>0</v>
      </c>
      <c r="D16" s="58">
        <f>SUMIF('(54-56) személyi+járulék'!T:T,B16,'(54-56) személyi+járulék'!N:N)</f>
        <v>0</v>
      </c>
      <c r="E16" s="58">
        <f>SUMIF('(54-56) személyi+járulék'!$T:$T,B16,'(54-56) személyi+járulék'!$Q:$Q)</f>
        <v>0</v>
      </c>
      <c r="F16" s="58">
        <f>SUMIF('(51) anyagköltség '!P:P,B16,'(51) anyagköltség '!L:L)</f>
        <v>0</v>
      </c>
      <c r="G16" s="58">
        <f>SUMIF('(52) igénybe vett szolg'!P:P,B16,'(52) igénybe vett szolg'!L:L)</f>
        <v>1000000</v>
      </c>
      <c r="H16" s="58">
        <f>SUMIF('(53) egyéb szolgáltatások'!$P:$P,$B16,'(52) igénybe vett szolg'!$L:$L)</f>
        <v>0</v>
      </c>
      <c r="I16" s="58">
        <f>SUMIF('(11) immat jav beszerz'!$S:$S,$B16,'(11) immat jav beszerz'!$O:$O)</f>
        <v>0</v>
      </c>
      <c r="J16" s="58">
        <f>SUMIF('(13) műszaki berendezések'!$S:$S,$B16,'(13) műszaki berendezések'!$O:$O)</f>
        <v>0</v>
      </c>
      <c r="K16" s="58">
        <f>SUMIF('(14) egyéb berendezések'!$S:$S,$B16,'(14) egyéb berendezések'!$O:$O)</f>
        <v>0</v>
      </c>
      <c r="L16" s="58">
        <f>SUMIF('(16) beruházás,felújítás'!$S:$S,$B16,'(16) beruházás,felújítás'!$O:$O)</f>
        <v>0</v>
      </c>
      <c r="M16" s="58">
        <f t="shared" si="2"/>
        <v>1000000</v>
      </c>
      <c r="N16" s="57"/>
      <c r="O16" s="57"/>
      <c r="P16" s="193">
        <v>9</v>
      </c>
      <c r="Q16" s="194" t="s">
        <v>266</v>
      </c>
      <c r="R16" s="195">
        <v>0</v>
      </c>
      <c r="S16" s="58">
        <f>SUMIF('(54-56) személyi+járulék'!$T:$T,Q16,'(54-56) személyi+járulék'!$O:$O)</f>
        <v>0</v>
      </c>
      <c r="T16" s="58">
        <f>SUMIF('(54-56) személyi+járulék'!$T:$T,Q16,'(54-56) személyi+járulék'!$R:$R)</f>
        <v>0</v>
      </c>
      <c r="U16" s="58">
        <f>SUMIF('(51) anyagköltség '!$P:$P,Q16,'(51) anyagköltség '!$M:$M)</f>
        <v>0</v>
      </c>
      <c r="V16" s="58">
        <f>SUMIF('(52) igénybe vett szolg'!$P:$P,Q16,'(52) igénybe vett szolg'!$M:$M)</f>
        <v>0</v>
      </c>
      <c r="W16" s="58">
        <f>SUMIF('(53) egyéb szolgáltatások'!$P:$P,$B16,'(52) igénybe vett szolg'!$M:$M)</f>
        <v>0</v>
      </c>
      <c r="X16" s="58">
        <f>SUMIF('(11) immat jav beszerz'!$S:$S,$B16,'(11) immat jav beszerz'!$P:$P)</f>
        <v>0</v>
      </c>
      <c r="Y16" s="58">
        <f>SUMIF('(13) műszaki berendezések'!$S:$S,$B16,'(13) műszaki berendezések'!$P:$P)</f>
        <v>0</v>
      </c>
      <c r="Z16" s="58">
        <f>SUMIF('(14) egyéb berendezések'!$S:$S,$B16,'(14) egyéb berendezések'!$P:$P)</f>
        <v>0</v>
      </c>
      <c r="AA16" s="58">
        <f>SUMIF('(16) beruházás,felújítás'!$S:$S,$B16,'(16) beruházás,felújítás'!$P:$P)</f>
        <v>0</v>
      </c>
      <c r="AB16" s="58">
        <f t="shared" si="3"/>
        <v>0</v>
      </c>
      <c r="AC16" s="57"/>
      <c r="AD16" s="57"/>
      <c r="AE16" s="193">
        <v>9</v>
      </c>
      <c r="AF16" s="194" t="s">
        <v>266</v>
      </c>
      <c r="AG16" s="195">
        <v>0</v>
      </c>
      <c r="AH16" s="58">
        <f>SUMIF('(54-56) személyi+járulék'!AX:AX,AF16,'(54-56) személyi+járulék'!AR:AR)</f>
        <v>0</v>
      </c>
      <c r="AI16" s="58">
        <f>SUMIF('(54-56) személyi+járulék'!$T:$T,AF16,'(54-56) személyi+járulék'!$Q:$Q)</f>
        <v>0</v>
      </c>
      <c r="AJ16" s="58">
        <f>SUMIF('(51) anyagköltség '!AT:AT,AF16,'(51) anyagköltség '!AP:AP)</f>
        <v>0</v>
      </c>
      <c r="AK16" s="58">
        <f>SUMIF('(52) igénybe vett szolg'!AT:AT,AF16,'(52) igénybe vett szolg'!AP:AP)</f>
        <v>0</v>
      </c>
      <c r="AL16" s="58">
        <f>SUMIF('(53) egyéb szolgáltatások'!$P:$P,$B16,'(52) igénybe vett szolg'!$L:$L)</f>
        <v>0</v>
      </c>
      <c r="AM16" s="58">
        <f>SUMIF('(11) immat jav beszerz'!$S:$S,$B16,'(11) immat jav beszerz'!$O:$O)</f>
        <v>0</v>
      </c>
      <c r="AN16" s="58">
        <f>SUMIF('(13) műszaki berendezések'!$S:$S,$B16,'(13) műszaki berendezések'!$O:$O)</f>
        <v>0</v>
      </c>
      <c r="AO16" s="58">
        <f>SUMIF('(14) egyéb berendezések'!$S:$S,$B16,'(14) egyéb berendezések'!$O:$O)</f>
        <v>0</v>
      </c>
      <c r="AP16" s="58">
        <f>SUMIF('(16) beruházás,felújítás'!$S:$S,$B16,'(16) beruházás,felújítás'!$O:$O)</f>
        <v>0</v>
      </c>
      <c r="AQ16" s="58">
        <f t="shared" si="4"/>
        <v>0</v>
      </c>
      <c r="AR16" s="57"/>
      <c r="AS16" s="193">
        <v>9</v>
      </c>
      <c r="AT16" s="194" t="s">
        <v>266</v>
      </c>
      <c r="AU16" s="195">
        <v>0</v>
      </c>
      <c r="AV16" s="58">
        <f t="shared" si="5"/>
        <v>0</v>
      </c>
      <c r="AW16" s="58">
        <f t="shared" si="6"/>
        <v>0</v>
      </c>
      <c r="AX16" s="58">
        <f t="shared" si="7"/>
        <v>0</v>
      </c>
      <c r="AY16" s="58">
        <f t="shared" si="8"/>
        <v>1000000</v>
      </c>
      <c r="AZ16" s="58">
        <f t="shared" si="9"/>
        <v>0</v>
      </c>
      <c r="BA16" s="58">
        <f t="shared" si="10"/>
        <v>0</v>
      </c>
      <c r="BB16" s="58">
        <f t="shared" si="11"/>
        <v>0</v>
      </c>
      <c r="BC16" s="58">
        <f t="shared" si="12"/>
        <v>0</v>
      </c>
      <c r="BD16" s="58">
        <f t="shared" si="13"/>
        <v>0</v>
      </c>
      <c r="BE16" s="58">
        <f t="shared" si="14"/>
        <v>1000000</v>
      </c>
      <c r="BF16" s="57"/>
    </row>
    <row r="17" spans="1:58" ht="13.5" thickBot="1" x14ac:dyDescent="0.35">
      <c r="A17" s="193">
        <v>10</v>
      </c>
      <c r="B17" s="197" t="s">
        <v>113</v>
      </c>
      <c r="C17" s="195">
        <v>0</v>
      </c>
      <c r="D17" s="58">
        <f>SUMIF('(54-56) személyi+járulék'!T:T,B17,'(54-56) személyi+járulék'!N:N)</f>
        <v>0</v>
      </c>
      <c r="E17" s="58">
        <f>SUMIF('(54-56) személyi+járulék'!$T:$T,B17,'(54-56) személyi+járulék'!$Q:$Q)</f>
        <v>0</v>
      </c>
      <c r="F17" s="58">
        <f>SUMIF('(51) anyagköltség '!P:P,B17,'(51) anyagköltség '!L:L)</f>
        <v>0</v>
      </c>
      <c r="G17" s="58">
        <f>SUMIF('(52) igénybe vett szolg'!P:P,B17,'(52) igénybe vett szolg'!L:L)</f>
        <v>0</v>
      </c>
      <c r="H17" s="58">
        <f>SUMIF('(53) egyéb szolgáltatások'!$P:$P,$B17,'(52) igénybe vett szolg'!$L:$L)</f>
        <v>0</v>
      </c>
      <c r="I17" s="58">
        <f>SUMIF('(11) immat jav beszerz'!$S:$S,$B17,'(11) immat jav beszerz'!$O:$O)</f>
        <v>0</v>
      </c>
      <c r="J17" s="58">
        <f>SUMIF('(13) műszaki berendezések'!$S:$S,$B17,'(13) műszaki berendezések'!$O:$O)</f>
        <v>0</v>
      </c>
      <c r="K17" s="58">
        <f>SUMIF('(14) egyéb berendezések'!$S:$S,$B17,'(14) egyéb berendezések'!$O:$O)</f>
        <v>0</v>
      </c>
      <c r="L17" s="58">
        <f>SUMIF('(16) beruházás,felújítás'!$S:$S,$B17,'(16) beruházás,felújítás'!$O:$O)</f>
        <v>0</v>
      </c>
      <c r="M17" s="58">
        <f t="shared" si="2"/>
        <v>0</v>
      </c>
      <c r="N17" s="57"/>
      <c r="O17" s="57"/>
      <c r="P17" s="193">
        <v>10</v>
      </c>
      <c r="Q17" s="197" t="s">
        <v>113</v>
      </c>
      <c r="R17" s="195">
        <v>0</v>
      </c>
      <c r="S17" s="58">
        <f>SUMIF('(54-56) személyi+járulék'!$T:$T,Q17,'(54-56) személyi+járulék'!$O:$O)</f>
        <v>0</v>
      </c>
      <c r="T17" s="58">
        <f>SUMIF('(54-56) személyi+járulék'!$T:$T,Q17,'(54-56) személyi+járulék'!$R:$R)</f>
        <v>0</v>
      </c>
      <c r="U17" s="58">
        <f>SUMIF('(51) anyagköltség '!$P:$P,Q17,'(51) anyagköltség '!$M:$M)</f>
        <v>0</v>
      </c>
      <c r="V17" s="58">
        <f>SUMIF('(52) igénybe vett szolg'!$P:$P,Q17,'(52) igénybe vett szolg'!$M:$M)</f>
        <v>0</v>
      </c>
      <c r="W17" s="58">
        <f>SUMIF('(53) egyéb szolgáltatások'!$P:$P,$B17,'(52) igénybe vett szolg'!$M:$M)</f>
        <v>0</v>
      </c>
      <c r="X17" s="58">
        <f>SUMIF('(11) immat jav beszerz'!$S:$S,$B17,'(11) immat jav beszerz'!$P:$P)</f>
        <v>0</v>
      </c>
      <c r="Y17" s="58">
        <f>SUMIF('(13) műszaki berendezések'!$S:$S,$B17,'(13) műszaki berendezések'!$P:$P)</f>
        <v>0</v>
      </c>
      <c r="Z17" s="58">
        <f>SUMIF('(14) egyéb berendezések'!$S:$S,$B17,'(14) egyéb berendezések'!$P:$P)</f>
        <v>0</v>
      </c>
      <c r="AA17" s="58">
        <f>SUMIF('(16) beruházás,felújítás'!$S:$S,$B17,'(16) beruházás,felújítás'!$P:$P)</f>
        <v>0</v>
      </c>
      <c r="AB17" s="58">
        <f t="shared" si="3"/>
        <v>0</v>
      </c>
      <c r="AC17" s="57"/>
      <c r="AD17" s="57"/>
      <c r="AE17" s="193">
        <v>10</v>
      </c>
      <c r="AF17" s="197" t="s">
        <v>113</v>
      </c>
      <c r="AG17" s="195">
        <v>0</v>
      </c>
      <c r="AH17" s="58">
        <f>SUMIF('(54-56) személyi+járulék'!AX:AX,AF17,'(54-56) személyi+járulék'!AR:AR)</f>
        <v>0</v>
      </c>
      <c r="AI17" s="58">
        <f>SUMIF('(54-56) személyi+járulék'!$T:$T,AF17,'(54-56) személyi+járulék'!$Q:$Q)</f>
        <v>0</v>
      </c>
      <c r="AJ17" s="58">
        <f>SUMIF('(51) anyagköltség '!AT:AT,AF17,'(51) anyagköltség '!AP:AP)</f>
        <v>0</v>
      </c>
      <c r="AK17" s="58">
        <f>SUMIF('(52) igénybe vett szolg'!AT:AT,AF17,'(52) igénybe vett szolg'!AP:AP)</f>
        <v>0</v>
      </c>
      <c r="AL17" s="58">
        <f>SUMIF('(53) egyéb szolgáltatások'!$P:$P,$B17,'(52) igénybe vett szolg'!$L:$L)</f>
        <v>0</v>
      </c>
      <c r="AM17" s="58">
        <f>SUMIF('(11) immat jav beszerz'!$S:$S,$B17,'(11) immat jav beszerz'!$O:$O)</f>
        <v>0</v>
      </c>
      <c r="AN17" s="58">
        <f>SUMIF('(13) műszaki berendezések'!$S:$S,$B17,'(13) műszaki berendezések'!$O:$O)</f>
        <v>0</v>
      </c>
      <c r="AO17" s="58">
        <f>SUMIF('(14) egyéb berendezések'!$S:$S,$B17,'(14) egyéb berendezések'!$O:$O)</f>
        <v>0</v>
      </c>
      <c r="AP17" s="58">
        <f>SUMIF('(16) beruházás,felújítás'!$S:$S,$B17,'(16) beruházás,felújítás'!$O:$O)</f>
        <v>0</v>
      </c>
      <c r="AQ17" s="58">
        <f t="shared" si="4"/>
        <v>0</v>
      </c>
      <c r="AR17" s="57"/>
      <c r="AS17" s="193">
        <v>10</v>
      </c>
      <c r="AT17" s="197" t="s">
        <v>113</v>
      </c>
      <c r="AU17" s="195">
        <v>0</v>
      </c>
      <c r="AV17" s="58">
        <f t="shared" si="5"/>
        <v>0</v>
      </c>
      <c r="AW17" s="58">
        <f t="shared" si="6"/>
        <v>0</v>
      </c>
      <c r="AX17" s="58">
        <f t="shared" si="7"/>
        <v>0</v>
      </c>
      <c r="AY17" s="58">
        <f t="shared" si="8"/>
        <v>0</v>
      </c>
      <c r="AZ17" s="58">
        <f t="shared" si="9"/>
        <v>0</v>
      </c>
      <c r="BA17" s="58">
        <f t="shared" si="10"/>
        <v>0</v>
      </c>
      <c r="BB17" s="58">
        <f t="shared" si="11"/>
        <v>0</v>
      </c>
      <c r="BC17" s="58">
        <f t="shared" si="12"/>
        <v>0</v>
      </c>
      <c r="BD17" s="58">
        <f t="shared" si="13"/>
        <v>0</v>
      </c>
      <c r="BE17" s="58">
        <f t="shared" si="14"/>
        <v>0</v>
      </c>
      <c r="BF17" s="57"/>
    </row>
    <row r="18" spans="1:58" ht="26.5" thickBot="1" x14ac:dyDescent="0.35">
      <c r="A18" s="193">
        <v>11</v>
      </c>
      <c r="B18" s="198" t="s">
        <v>115</v>
      </c>
      <c r="C18" s="195">
        <v>0</v>
      </c>
      <c r="D18" s="58">
        <f>SUMIF('(54-56) személyi+járulék'!T:T,B18,'(54-56) személyi+járulék'!N:N)</f>
        <v>0</v>
      </c>
      <c r="E18" s="58">
        <f>SUMIF('(54-56) személyi+járulék'!$T:$T,B18,'(54-56) személyi+járulék'!$Q:$Q)</f>
        <v>0</v>
      </c>
      <c r="F18" s="58">
        <f>SUMIF('(51) anyagköltség '!P:P,B18,'(51) anyagköltség '!L:L)</f>
        <v>0</v>
      </c>
      <c r="G18" s="58">
        <f>SUMIF('(52) igénybe vett szolg'!P:P,B18,'(52) igénybe vett szolg'!L:L)</f>
        <v>0</v>
      </c>
      <c r="H18" s="58">
        <f>SUMIF('(53) egyéb szolgáltatások'!$P:$P,$B18,'(52) igénybe vett szolg'!$L:$L)</f>
        <v>0</v>
      </c>
      <c r="I18" s="58">
        <f>SUMIF('(11) immat jav beszerz'!$S:$S,$B18,'(11) immat jav beszerz'!$O:$O)</f>
        <v>0</v>
      </c>
      <c r="J18" s="58">
        <f>SUMIF('(13) műszaki berendezések'!$S:$S,$B18,'(13) műszaki berendezések'!$O:$O)</f>
        <v>0</v>
      </c>
      <c r="K18" s="58">
        <f>SUMIF('(14) egyéb berendezések'!$S:$S,$B18,'(14) egyéb berendezések'!$O:$O)</f>
        <v>0</v>
      </c>
      <c r="L18" s="58">
        <f>SUMIF('(16) beruházás,felújítás'!$S:$S,$B18,'(16) beruházás,felújítás'!$O:$O)</f>
        <v>0</v>
      </c>
      <c r="M18" s="58">
        <f t="shared" si="2"/>
        <v>0</v>
      </c>
      <c r="N18" s="57"/>
      <c r="O18" s="57"/>
      <c r="P18" s="193">
        <v>11</v>
      </c>
      <c r="Q18" s="198" t="s">
        <v>115</v>
      </c>
      <c r="R18" s="195">
        <v>0</v>
      </c>
      <c r="S18" s="58">
        <f>SUMIF('(54-56) személyi+járulék'!$T:$T,Q18,'(54-56) személyi+járulék'!$O:$O)</f>
        <v>0</v>
      </c>
      <c r="T18" s="58">
        <f>SUMIF('(54-56) személyi+járulék'!$T:$T,Q18,'(54-56) személyi+járulék'!$R:$R)</f>
        <v>0</v>
      </c>
      <c r="U18" s="58">
        <f>SUMIF('(51) anyagköltség '!$P:$P,Q18,'(51) anyagköltség '!$M:$M)</f>
        <v>0</v>
      </c>
      <c r="V18" s="58">
        <f>SUMIF('(52) igénybe vett szolg'!$P:$P,Q18,'(52) igénybe vett szolg'!$M:$M)</f>
        <v>0</v>
      </c>
      <c r="W18" s="58">
        <f>SUMIF('(53) egyéb szolgáltatások'!$P:$P,$B18,'(52) igénybe vett szolg'!$M:$M)</f>
        <v>0</v>
      </c>
      <c r="X18" s="58">
        <f>SUMIF('(11) immat jav beszerz'!$S:$S,$B18,'(11) immat jav beszerz'!$P:$P)</f>
        <v>0</v>
      </c>
      <c r="Y18" s="58">
        <f>SUMIF('(13) műszaki berendezések'!$S:$S,$B18,'(13) műszaki berendezések'!$P:$P)</f>
        <v>0</v>
      </c>
      <c r="Z18" s="58">
        <f>SUMIF('(14) egyéb berendezések'!$S:$S,$B18,'(14) egyéb berendezések'!$P:$P)</f>
        <v>0</v>
      </c>
      <c r="AA18" s="58">
        <f>SUMIF('(16) beruházás,felújítás'!$S:$S,$B18,'(16) beruházás,felújítás'!$P:$P)</f>
        <v>0</v>
      </c>
      <c r="AB18" s="58">
        <f t="shared" si="3"/>
        <v>0</v>
      </c>
      <c r="AC18" s="57"/>
      <c r="AD18" s="57"/>
      <c r="AE18" s="193">
        <v>11</v>
      </c>
      <c r="AF18" s="198" t="s">
        <v>115</v>
      </c>
      <c r="AG18" s="195">
        <v>0</v>
      </c>
      <c r="AH18" s="58">
        <f>SUMIF('(54-56) személyi+járulék'!AX:AX,AF18,'(54-56) személyi+járulék'!AR:AR)</f>
        <v>0</v>
      </c>
      <c r="AI18" s="58">
        <f>SUMIF('(54-56) személyi+járulék'!$T:$T,AF18,'(54-56) személyi+járulék'!$Q:$Q)</f>
        <v>0</v>
      </c>
      <c r="AJ18" s="58">
        <f>SUMIF('(51) anyagköltség '!AT:AT,AF18,'(51) anyagköltség '!AP:AP)</f>
        <v>0</v>
      </c>
      <c r="AK18" s="58">
        <f>SUMIF('(52) igénybe vett szolg'!AT:AT,AF18,'(52) igénybe vett szolg'!AP:AP)</f>
        <v>0</v>
      </c>
      <c r="AL18" s="58">
        <f>SUMIF('(53) egyéb szolgáltatások'!$P:$P,$B18,'(52) igénybe vett szolg'!$L:$L)</f>
        <v>0</v>
      </c>
      <c r="AM18" s="58">
        <f>SUMIF('(11) immat jav beszerz'!$S:$S,$B18,'(11) immat jav beszerz'!$O:$O)</f>
        <v>0</v>
      </c>
      <c r="AN18" s="58">
        <f>SUMIF('(13) műszaki berendezések'!$S:$S,$B18,'(13) műszaki berendezések'!$O:$O)</f>
        <v>0</v>
      </c>
      <c r="AO18" s="58">
        <f>SUMIF('(14) egyéb berendezések'!$S:$S,$B18,'(14) egyéb berendezések'!$O:$O)</f>
        <v>0</v>
      </c>
      <c r="AP18" s="58">
        <f>SUMIF('(16) beruházás,felújítás'!$S:$S,$B18,'(16) beruházás,felújítás'!$O:$O)</f>
        <v>0</v>
      </c>
      <c r="AQ18" s="58">
        <f t="shared" si="4"/>
        <v>0</v>
      </c>
      <c r="AR18" s="57"/>
      <c r="AS18" s="193">
        <v>11</v>
      </c>
      <c r="AT18" s="198" t="s">
        <v>115</v>
      </c>
      <c r="AU18" s="195">
        <v>0</v>
      </c>
      <c r="AV18" s="58">
        <f t="shared" si="5"/>
        <v>0</v>
      </c>
      <c r="AW18" s="58">
        <f t="shared" si="6"/>
        <v>0</v>
      </c>
      <c r="AX18" s="58">
        <f t="shared" si="7"/>
        <v>0</v>
      </c>
      <c r="AY18" s="58">
        <f t="shared" si="8"/>
        <v>0</v>
      </c>
      <c r="AZ18" s="58">
        <f t="shared" si="9"/>
        <v>0</v>
      </c>
      <c r="BA18" s="58">
        <f t="shared" si="10"/>
        <v>0</v>
      </c>
      <c r="BB18" s="58">
        <f t="shared" si="11"/>
        <v>0</v>
      </c>
      <c r="BC18" s="58">
        <f t="shared" si="12"/>
        <v>0</v>
      </c>
      <c r="BD18" s="58">
        <f t="shared" si="13"/>
        <v>0</v>
      </c>
      <c r="BE18" s="58">
        <f t="shared" si="14"/>
        <v>0</v>
      </c>
      <c r="BF18" s="57"/>
    </row>
    <row r="19" spans="1:58" ht="11" thickBot="1" x14ac:dyDescent="0.3">
      <c r="A19" s="188"/>
      <c r="B19" s="189"/>
      <c r="C19" s="189"/>
      <c r="D19" s="190"/>
      <c r="E19" s="190"/>
      <c r="F19" s="190"/>
      <c r="G19" s="190"/>
      <c r="H19" s="190"/>
      <c r="I19" s="190"/>
      <c r="J19" s="190"/>
      <c r="K19" s="190"/>
      <c r="L19" s="190"/>
      <c r="M19" s="192"/>
      <c r="N19" s="57"/>
      <c r="O19" s="57"/>
      <c r="P19" s="188"/>
      <c r="Q19" s="189"/>
      <c r="R19" s="189"/>
      <c r="S19" s="190"/>
      <c r="T19" s="190"/>
      <c r="U19" s="190"/>
      <c r="V19" s="190"/>
      <c r="W19" s="190"/>
      <c r="X19" s="190"/>
      <c r="Y19" s="190"/>
      <c r="Z19" s="190"/>
      <c r="AA19" s="190"/>
      <c r="AB19" s="192"/>
      <c r="AC19" s="57"/>
      <c r="AE19" s="188"/>
      <c r="AF19" s="189"/>
      <c r="AG19" s="189"/>
      <c r="AH19" s="190"/>
      <c r="AI19" s="190"/>
      <c r="AJ19" s="190"/>
      <c r="AK19" s="190"/>
      <c r="AL19" s="190"/>
      <c r="AM19" s="190"/>
      <c r="AN19" s="190"/>
      <c r="AO19" s="190"/>
      <c r="AP19" s="190"/>
      <c r="AQ19" s="192"/>
      <c r="AS19" s="188"/>
      <c r="AT19" s="189"/>
      <c r="AU19" s="189"/>
      <c r="AV19" s="190"/>
      <c r="AW19" s="190"/>
      <c r="AX19" s="190"/>
      <c r="AY19" s="190"/>
      <c r="AZ19" s="190"/>
      <c r="BA19" s="190"/>
      <c r="BB19" s="190"/>
      <c r="BC19" s="190"/>
      <c r="BD19" s="190"/>
      <c r="BE19" s="192"/>
      <c r="BF19" s="57"/>
    </row>
    <row r="20" spans="1:58" ht="24.75" customHeight="1" thickBot="1" x14ac:dyDescent="0.35">
      <c r="A20" s="374" t="s">
        <v>267</v>
      </c>
      <c r="B20" s="375"/>
      <c r="C20" s="376"/>
      <c r="D20" s="154">
        <f>SUM(D8:D18)</f>
        <v>20310000</v>
      </c>
      <c r="E20" s="154">
        <f t="shared" ref="E20:K20" si="15">SUM(E8:E18)</f>
        <v>3937050</v>
      </c>
      <c r="F20" s="154">
        <f t="shared" si="15"/>
        <v>458598</v>
      </c>
      <c r="G20" s="154">
        <f t="shared" si="15"/>
        <v>1635000</v>
      </c>
      <c r="H20" s="154">
        <f t="shared" si="15"/>
        <v>0</v>
      </c>
      <c r="I20" s="154">
        <f t="shared" si="15"/>
        <v>223799</v>
      </c>
      <c r="J20" s="154">
        <f t="shared" si="15"/>
        <v>37894</v>
      </c>
      <c r="K20" s="154">
        <f t="shared" si="15"/>
        <v>0</v>
      </c>
      <c r="L20" s="154">
        <f>SUM(L8:L18)</f>
        <v>0</v>
      </c>
      <c r="M20" s="154">
        <f>SUM(M8:M18)</f>
        <v>26602341</v>
      </c>
      <c r="N20" s="57"/>
      <c r="O20" s="57"/>
      <c r="P20" s="374" t="s">
        <v>267</v>
      </c>
      <c r="Q20" s="375"/>
      <c r="R20" s="376"/>
      <c r="S20" s="154">
        <f>SUM(S8:S18)</f>
        <v>1502000</v>
      </c>
      <c r="T20" s="154">
        <f t="shared" ref="T20:Z20" si="16">SUM(T8:T18)</f>
        <v>288600</v>
      </c>
      <c r="U20" s="154">
        <f t="shared" si="16"/>
        <v>0</v>
      </c>
      <c r="V20" s="154">
        <f t="shared" si="16"/>
        <v>0</v>
      </c>
      <c r="W20" s="154">
        <f t="shared" si="16"/>
        <v>0</v>
      </c>
      <c r="X20" s="154">
        <f t="shared" si="16"/>
        <v>176220</v>
      </c>
      <c r="Y20" s="154">
        <f t="shared" si="16"/>
        <v>29837</v>
      </c>
      <c r="Z20" s="154">
        <f t="shared" si="16"/>
        <v>0</v>
      </c>
      <c r="AA20" s="154">
        <f>SUM(AA8:AA18)</f>
        <v>0</v>
      </c>
      <c r="AB20" s="154">
        <f>SUM(AB8:AB18)</f>
        <v>1996657</v>
      </c>
      <c r="AC20" s="57"/>
      <c r="AD20" s="57"/>
      <c r="AE20" s="374" t="s">
        <v>267</v>
      </c>
      <c r="AF20" s="375"/>
      <c r="AG20" s="376"/>
      <c r="AH20" s="154">
        <f>SUM(AH8:AH18)</f>
        <v>0</v>
      </c>
      <c r="AI20" s="154">
        <f t="shared" ref="AI20:AO20" si="17">SUM(AI8:AI18)</f>
        <v>1154400</v>
      </c>
      <c r="AJ20" s="154">
        <f t="shared" si="17"/>
        <v>0</v>
      </c>
      <c r="AK20" s="154">
        <f t="shared" si="17"/>
        <v>0</v>
      </c>
      <c r="AL20" s="154">
        <f t="shared" si="17"/>
        <v>0</v>
      </c>
      <c r="AM20" s="154">
        <f t="shared" si="17"/>
        <v>223799</v>
      </c>
      <c r="AN20" s="154">
        <f t="shared" si="17"/>
        <v>3222</v>
      </c>
      <c r="AO20" s="154">
        <f t="shared" si="17"/>
        <v>0</v>
      </c>
      <c r="AP20" s="154">
        <f>SUM(AP8:AP18)</f>
        <v>0</v>
      </c>
      <c r="AQ20" s="154">
        <f>SUM(AQ8:AQ18)</f>
        <v>1381421</v>
      </c>
      <c r="AR20" s="57"/>
      <c r="AS20" s="374" t="s">
        <v>267</v>
      </c>
      <c r="AT20" s="375"/>
      <c r="AU20" s="376"/>
      <c r="AV20" s="154">
        <f>SUM(AV8:AV18)</f>
        <v>21812000</v>
      </c>
      <c r="AW20" s="154">
        <f t="shared" ref="AW20:BD20" si="18">SUM(AW8:AW18)</f>
        <v>5380050</v>
      </c>
      <c r="AX20" s="154">
        <f t="shared" si="18"/>
        <v>458598</v>
      </c>
      <c r="AY20" s="154">
        <f t="shared" si="18"/>
        <v>1635000</v>
      </c>
      <c r="AZ20" s="154">
        <f t="shared" si="18"/>
        <v>0</v>
      </c>
      <c r="BA20" s="154">
        <f t="shared" si="18"/>
        <v>623818</v>
      </c>
      <c r="BB20" s="154">
        <f t="shared" si="18"/>
        <v>70953</v>
      </c>
      <c r="BC20" s="154">
        <f t="shared" si="18"/>
        <v>0</v>
      </c>
      <c r="BD20" s="154">
        <f t="shared" si="18"/>
        <v>0</v>
      </c>
      <c r="BE20" s="154">
        <f>SUM(BE8:BE19)</f>
        <v>29980419</v>
      </c>
      <c r="BF20" s="57"/>
    </row>
    <row r="21" spans="1:58" ht="25.5" customHeight="1" thickBot="1" x14ac:dyDescent="0.3">
      <c r="A21" s="380" t="s">
        <v>268</v>
      </c>
      <c r="B21" s="381"/>
      <c r="C21" s="382"/>
      <c r="D21" s="58">
        <f>'(54-56) személyi+járulék'!N45</f>
        <v>14358000</v>
      </c>
      <c r="E21" s="58">
        <f>'(54-56) személyi+járulék'!Q45</f>
        <v>2782650</v>
      </c>
      <c r="F21" s="58">
        <f>+'(51) anyagköltség '!L26</f>
        <v>458598</v>
      </c>
      <c r="G21" s="58">
        <f>+'(52) igénybe vett szolg'!L28</f>
        <v>1635000</v>
      </c>
      <c r="H21" s="58">
        <f>+'(53) egyéb szolgáltatások'!L25</f>
        <v>0</v>
      </c>
      <c r="I21" s="58">
        <f>'(11) immat jav beszerz'!O27</f>
        <v>223799</v>
      </c>
      <c r="J21" s="58">
        <f>'(13) műszaki berendezések'!O26</f>
        <v>37894</v>
      </c>
      <c r="K21" s="58">
        <f>+'(14) egyéb berendezések'!O27</f>
        <v>0</v>
      </c>
      <c r="L21" s="191">
        <f>'(16) beruházás,felújítás'!O27</f>
        <v>0</v>
      </c>
      <c r="M21" s="154">
        <f>SUM(D21:L21)</f>
        <v>19495941</v>
      </c>
      <c r="P21" s="380" t="s">
        <v>268</v>
      </c>
      <c r="Q21" s="381"/>
      <c r="R21" s="382"/>
      <c r="S21" s="58">
        <f>+'(54-56) személyi+járulék'!O45</f>
        <v>1502000</v>
      </c>
      <c r="T21" s="58">
        <f>+'(54-56) személyi+járulék'!R45</f>
        <v>288600</v>
      </c>
      <c r="U21" s="58">
        <f>+'(51) anyagköltség '!M26</f>
        <v>0</v>
      </c>
      <c r="V21" s="58">
        <f>+'(52) igénybe vett szolg'!M28</f>
        <v>0</v>
      </c>
      <c r="W21" s="58">
        <f>+'(53) egyéb szolgáltatások'!M25</f>
        <v>0</v>
      </c>
      <c r="X21" s="58">
        <f>+'(11) immat jav beszerz'!P27</f>
        <v>176220</v>
      </c>
      <c r="Y21" s="58">
        <f>+'(13) műszaki berendezések'!P26</f>
        <v>29837</v>
      </c>
      <c r="Z21" s="58">
        <f>+'(14) egyéb berendezések'!P27</f>
        <v>0</v>
      </c>
      <c r="AA21" s="191">
        <f>+'(16) beruházás,felújítás'!P27</f>
        <v>0</v>
      </c>
      <c r="AB21" s="154">
        <f>SUM(S21:AA21)</f>
        <v>1996657</v>
      </c>
      <c r="AE21" s="380" t="s">
        <v>268</v>
      </c>
      <c r="AF21" s="381"/>
      <c r="AG21" s="382"/>
      <c r="AH21" s="58">
        <f>+'(54-56) személyi+járulék'!P45</f>
        <v>0</v>
      </c>
      <c r="AI21" s="58">
        <f>+'(54-56) személyi+járulék'!S45</f>
        <v>0</v>
      </c>
      <c r="AJ21" s="58">
        <f>+'(51) anyagköltség '!N26</f>
        <v>0</v>
      </c>
      <c r="AK21" s="58">
        <f>+'(52) igénybe vett szolg'!N28</f>
        <v>0</v>
      </c>
      <c r="AL21" s="58">
        <f>+'(53) egyéb szolgáltatások'!N25</f>
        <v>0</v>
      </c>
      <c r="AM21" s="58">
        <f>+'(11) immat jav beszerz'!Q27</f>
        <v>47579</v>
      </c>
      <c r="AN21" s="58">
        <f>+'(13) műszaki berendezések'!Q26</f>
        <v>3222</v>
      </c>
      <c r="AO21" s="58">
        <f>+'(14) egyéb berendezések'!Q27</f>
        <v>0</v>
      </c>
      <c r="AP21" s="191">
        <f>+'(16) beruházás,felújítás'!Q27</f>
        <v>0</v>
      </c>
      <c r="AQ21" s="154">
        <f>SUM(AH21:AP21)</f>
        <v>50801</v>
      </c>
      <c r="AS21" s="380" t="s">
        <v>268</v>
      </c>
      <c r="AT21" s="381"/>
      <c r="AU21" s="382"/>
      <c r="AV21" s="58">
        <f>+'(54-56) személyi+járulék'!N45+'(54-56) személyi+járulék'!O45+'(54-56) személyi+járulék'!P45</f>
        <v>15860000</v>
      </c>
      <c r="AW21" s="58">
        <f>+'(54-56) személyi+járulék'!Q45+'(54-56) személyi+járulék'!R45+'(54-56) személyi+járulék'!S45</f>
        <v>3071250</v>
      </c>
      <c r="AX21" s="58">
        <f>+'(51) anyagköltség '!O26</f>
        <v>458598</v>
      </c>
      <c r="AY21" s="58">
        <f>+'(52) igénybe vett szolg'!O28</f>
        <v>1635000</v>
      </c>
      <c r="AZ21" s="58">
        <f>+'(53) egyéb szolgáltatások'!O25</f>
        <v>0</v>
      </c>
      <c r="BA21" s="58">
        <f>+'(11) immat jav beszerz'!R27</f>
        <v>447598</v>
      </c>
      <c r="BB21" s="58">
        <f>+'(13) műszaki berendezések'!R26</f>
        <v>70953</v>
      </c>
      <c r="BC21" s="58">
        <f>+'(14) egyéb berendezések'!R27</f>
        <v>0</v>
      </c>
      <c r="BD21" s="191">
        <f>+'(16) beruházás,felújítás'!R27</f>
        <v>0</v>
      </c>
      <c r="BE21" s="154">
        <f>SUM(AV21:BD21)</f>
        <v>21543399</v>
      </c>
    </row>
    <row r="22" spans="1:58" s="52" customFormat="1" ht="13" x14ac:dyDescent="0.3">
      <c r="A22" s="59"/>
      <c r="B22" s="59"/>
      <c r="C22" s="60"/>
      <c r="D22" s="60"/>
      <c r="E22" s="60"/>
      <c r="F22" s="60"/>
      <c r="G22" s="60"/>
      <c r="H22" s="60"/>
      <c r="I22" s="60"/>
      <c r="P22" s="59"/>
      <c r="Q22" s="59"/>
      <c r="R22" s="60"/>
      <c r="S22" s="60"/>
      <c r="T22" s="60"/>
      <c r="U22" s="60"/>
      <c r="V22" s="60"/>
      <c r="W22" s="60"/>
      <c r="X22" s="60"/>
      <c r="AE22" s="59"/>
      <c r="AF22" s="59"/>
      <c r="AG22" s="60"/>
      <c r="AH22" s="60"/>
      <c r="AI22" s="60"/>
      <c r="AJ22" s="60"/>
      <c r="AK22" s="60"/>
      <c r="AL22" s="60"/>
      <c r="AM22" s="60"/>
      <c r="AS22" s="59"/>
      <c r="AT22" s="59"/>
      <c r="AU22" s="60"/>
      <c r="AV22" s="60"/>
      <c r="AW22" s="60"/>
      <c r="AX22" s="60"/>
      <c r="AY22" s="60"/>
      <c r="AZ22" s="60"/>
      <c r="BA22" s="60"/>
    </row>
    <row r="23" spans="1:58" s="52" customFormat="1" ht="13" x14ac:dyDescent="0.3">
      <c r="A23" s="61"/>
      <c r="B23" s="61"/>
      <c r="C23" s="61"/>
      <c r="D23" s="61"/>
      <c r="E23" s="61"/>
      <c r="F23" s="61"/>
      <c r="G23" s="61"/>
      <c r="H23" s="61"/>
      <c r="I23" s="61"/>
      <c r="P23" s="61"/>
      <c r="Q23" s="61"/>
      <c r="R23" s="61"/>
      <c r="S23" s="61"/>
      <c r="T23" s="61"/>
      <c r="U23" s="61"/>
      <c r="V23" s="61"/>
      <c r="W23" s="61"/>
      <c r="X23" s="61"/>
      <c r="AE23" s="61"/>
      <c r="AF23" s="61"/>
      <c r="AG23" s="61"/>
      <c r="AH23" s="61"/>
      <c r="AI23" s="61"/>
      <c r="AJ23" s="61"/>
      <c r="AK23" s="61"/>
      <c r="AL23" s="61"/>
      <c r="AM23" s="61"/>
      <c r="AS23" s="61"/>
      <c r="AT23" s="61"/>
      <c r="AU23" s="61"/>
      <c r="AV23" s="61"/>
      <c r="AW23" s="61"/>
      <c r="AX23" s="61"/>
      <c r="AY23" s="61"/>
      <c r="AZ23" s="61"/>
      <c r="BA23" s="61"/>
    </row>
    <row r="24" spans="1:58" s="52" customFormat="1" ht="13" x14ac:dyDescent="0.3">
      <c r="A24" s="61"/>
      <c r="B24" s="61"/>
      <c r="C24" s="61"/>
      <c r="D24" s="61"/>
      <c r="E24" s="61"/>
      <c r="F24" s="61"/>
      <c r="G24" s="61"/>
      <c r="H24" s="61"/>
      <c r="I24" s="61"/>
      <c r="P24" s="61"/>
      <c r="Q24" s="61"/>
      <c r="R24" s="61"/>
      <c r="S24" s="61"/>
      <c r="T24" s="61"/>
      <c r="U24" s="61"/>
      <c r="V24" s="61"/>
      <c r="W24" s="61"/>
      <c r="X24" s="61"/>
      <c r="AE24" s="61"/>
      <c r="AF24" s="61"/>
      <c r="AG24" s="61"/>
      <c r="AH24" s="61"/>
      <c r="AI24" s="61"/>
      <c r="AJ24" s="61"/>
      <c r="AK24" s="61"/>
      <c r="AL24" s="61"/>
      <c r="AM24" s="61"/>
      <c r="AS24" s="61"/>
      <c r="AT24" s="61"/>
      <c r="AU24" s="61"/>
      <c r="AV24" s="61"/>
      <c r="AW24" s="61"/>
      <c r="AX24" s="61"/>
      <c r="AY24" s="61"/>
      <c r="AZ24" s="61"/>
      <c r="BA24" s="61"/>
    </row>
    <row r="25" spans="1:58" s="52" customFormat="1" ht="13" x14ac:dyDescent="0.3">
      <c r="B25" s="53"/>
      <c r="C25" s="61"/>
      <c r="D25" s="62"/>
      <c r="E25" s="60"/>
      <c r="G25" s="60"/>
      <c r="H25" s="60"/>
      <c r="I25" s="61"/>
      <c r="J25" s="60"/>
      <c r="K25" s="60"/>
      <c r="L25" s="60"/>
      <c r="Q25" s="53"/>
      <c r="R25" s="61"/>
      <c r="S25" s="62"/>
      <c r="T25" s="60"/>
      <c r="V25" s="60"/>
      <c r="W25" s="60"/>
      <c r="X25" s="61"/>
      <c r="Y25" s="60"/>
      <c r="Z25" s="60"/>
      <c r="AA25" s="60"/>
      <c r="AF25" s="53"/>
      <c r="AG25" s="61"/>
      <c r="AH25" s="62"/>
      <c r="AI25" s="60"/>
      <c r="AK25" s="60"/>
      <c r="AL25" s="60"/>
      <c r="AM25" s="61"/>
      <c r="AN25" s="60"/>
      <c r="AO25" s="60"/>
      <c r="AP25" s="60"/>
      <c r="AT25" s="53"/>
      <c r="AU25" s="61"/>
      <c r="AV25" s="62"/>
      <c r="AW25" s="60"/>
      <c r="AY25" s="60"/>
      <c r="AZ25" s="60"/>
      <c r="BA25" s="61"/>
      <c r="BB25" s="60"/>
      <c r="BC25" s="60"/>
      <c r="BD25" s="60"/>
    </row>
    <row r="26" spans="1:58" s="52" customFormat="1" ht="13" x14ac:dyDescent="0.3">
      <c r="A26" s="53"/>
      <c r="B26" s="53"/>
      <c r="C26" s="53"/>
      <c r="D26" s="53"/>
      <c r="E26" s="60"/>
      <c r="F26" s="60"/>
      <c r="G26" s="62"/>
      <c r="H26" s="62"/>
      <c r="I26" s="60"/>
      <c r="J26" s="63"/>
      <c r="K26" s="63"/>
      <c r="L26" s="63"/>
      <c r="P26" s="53"/>
      <c r="Q26" s="53"/>
      <c r="R26" s="53"/>
      <c r="S26" s="53"/>
      <c r="T26" s="60"/>
      <c r="U26" s="60"/>
      <c r="V26" s="62"/>
      <c r="W26" s="62"/>
      <c r="X26" s="60"/>
      <c r="Y26" s="63"/>
      <c r="Z26" s="63"/>
      <c r="AA26" s="63"/>
      <c r="AE26" s="53"/>
      <c r="AF26" s="53"/>
      <c r="AG26" s="53"/>
      <c r="AH26" s="53"/>
      <c r="AI26" s="60"/>
      <c r="AJ26" s="60"/>
      <c r="AK26" s="62"/>
      <c r="AL26" s="62"/>
      <c r="AM26" s="60"/>
      <c r="AN26" s="63"/>
      <c r="AO26" s="63"/>
      <c r="AP26" s="63"/>
      <c r="AS26" s="53"/>
      <c r="AT26" s="53"/>
      <c r="AU26" s="53"/>
      <c r="AV26" s="53"/>
      <c r="AW26" s="60"/>
      <c r="AX26" s="60"/>
      <c r="AY26" s="62"/>
      <c r="AZ26" s="62"/>
      <c r="BA26" s="60"/>
      <c r="BB26" s="63"/>
      <c r="BC26" s="63"/>
      <c r="BD26" s="63"/>
    </row>
    <row r="27" spans="1:58" s="52" customFormat="1" ht="13" x14ac:dyDescent="0.3">
      <c r="A27" s="64"/>
      <c r="B27" s="65"/>
      <c r="C27" s="65"/>
      <c r="D27" s="65"/>
      <c r="E27" s="65"/>
      <c r="F27" s="53"/>
      <c r="G27" s="53"/>
      <c r="H27" s="53"/>
      <c r="I27" s="53"/>
      <c r="P27" s="64"/>
      <c r="Q27" s="65"/>
      <c r="R27" s="65"/>
      <c r="S27" s="65"/>
      <c r="T27" s="65"/>
      <c r="U27" s="53"/>
      <c r="V27" s="53"/>
      <c r="W27" s="53"/>
      <c r="X27" s="53"/>
      <c r="AE27" s="64"/>
      <c r="AF27" s="65"/>
      <c r="AG27" s="65"/>
      <c r="AH27" s="65"/>
      <c r="AI27" s="65"/>
      <c r="AJ27" s="53"/>
      <c r="AK27" s="53"/>
      <c r="AL27" s="53"/>
      <c r="AM27" s="53"/>
      <c r="AS27" s="65"/>
      <c r="AT27" s="65"/>
      <c r="AU27" s="65"/>
      <c r="AV27" s="65"/>
      <c r="AW27" s="65"/>
      <c r="AX27" s="53"/>
      <c r="AY27" s="53"/>
      <c r="AZ27" s="53"/>
      <c r="BA27" s="53"/>
    </row>
    <row r="28" spans="1:58" s="52" customFormat="1" ht="13" x14ac:dyDescent="0.3">
      <c r="A28" s="53"/>
      <c r="B28" s="53"/>
      <c r="C28" s="53"/>
      <c r="D28" s="53"/>
      <c r="E28" s="53"/>
      <c r="F28" s="53"/>
      <c r="G28" s="53"/>
      <c r="H28" s="53"/>
      <c r="I28" s="53"/>
      <c r="P28" s="53"/>
      <c r="Q28" s="53"/>
      <c r="R28" s="53"/>
      <c r="S28" s="53"/>
      <c r="T28" s="53"/>
      <c r="U28" s="53"/>
      <c r="V28" s="53"/>
      <c r="W28" s="53"/>
      <c r="X28" s="53"/>
      <c r="AE28" s="53"/>
      <c r="AF28" s="53"/>
      <c r="AG28" s="53"/>
      <c r="AH28" s="53"/>
      <c r="AI28" s="53"/>
      <c r="AJ28" s="53"/>
      <c r="AK28" s="53"/>
      <c r="AL28" s="53"/>
      <c r="AM28" s="53"/>
      <c r="AS28" s="53"/>
      <c r="AT28" s="53"/>
      <c r="AU28" s="53"/>
      <c r="AV28" s="53"/>
      <c r="AW28" s="53"/>
      <c r="AX28" s="53"/>
      <c r="AY28" s="53"/>
      <c r="AZ28" s="53"/>
      <c r="BA28" s="53"/>
    </row>
    <row r="29" spans="1:58" s="52" customFormat="1" ht="13" x14ac:dyDescent="0.3">
      <c r="B29" s="53"/>
      <c r="C29" s="53"/>
      <c r="D29" s="53"/>
      <c r="E29" s="53"/>
      <c r="F29" s="53"/>
      <c r="G29" s="53"/>
      <c r="H29" s="53"/>
      <c r="I29" s="53"/>
      <c r="Q29" s="53"/>
      <c r="R29" s="53"/>
      <c r="S29" s="53"/>
      <c r="T29" s="53"/>
      <c r="U29" s="53"/>
      <c r="V29" s="53"/>
      <c r="W29" s="53"/>
      <c r="X29" s="53"/>
      <c r="AF29" s="53"/>
      <c r="AG29" s="53"/>
      <c r="AH29" s="53"/>
      <c r="AI29" s="53"/>
      <c r="AJ29" s="53"/>
      <c r="AK29" s="53"/>
      <c r="AL29" s="53"/>
      <c r="AM29" s="53"/>
      <c r="AS29" s="64"/>
      <c r="AT29" s="53"/>
      <c r="AU29" s="53"/>
      <c r="AV29" s="53"/>
      <c r="AW29" s="53"/>
      <c r="AX29" s="53"/>
      <c r="AY29" s="53"/>
      <c r="AZ29" s="53"/>
      <c r="BA29" s="53"/>
    </row>
    <row r="32" spans="1:58" s="55" customFormat="1" x14ac:dyDescent="0.25"/>
  </sheetData>
  <sheetProtection formatRows="0" insertRows="0" selectLockedCells="1"/>
  <mergeCells count="39">
    <mergeCell ref="AS21:AU21"/>
    <mergeCell ref="A3:E3"/>
    <mergeCell ref="F3:M3"/>
    <mergeCell ref="P3:T3"/>
    <mergeCell ref="AE3:AI3"/>
    <mergeCell ref="U3:AB3"/>
    <mergeCell ref="A20:C20"/>
    <mergeCell ref="P20:R20"/>
    <mergeCell ref="A4:M4"/>
    <mergeCell ref="AS3:AW3"/>
    <mergeCell ref="A21:C21"/>
    <mergeCell ref="P21:R21"/>
    <mergeCell ref="AE21:AG21"/>
    <mergeCell ref="AE4:AQ4"/>
    <mergeCell ref="AE5:AQ5"/>
    <mergeCell ref="AX1:BE1"/>
    <mergeCell ref="AE20:AG20"/>
    <mergeCell ref="AS1:AW1"/>
    <mergeCell ref="AS5:BE5"/>
    <mergeCell ref="AS2:AW2"/>
    <mergeCell ref="AX2:BE2"/>
    <mergeCell ref="AE1:AI1"/>
    <mergeCell ref="AS20:AU20"/>
    <mergeCell ref="AE2:AI2"/>
    <mergeCell ref="AX3:BE3"/>
    <mergeCell ref="AJ1:AQ1"/>
    <mergeCell ref="AJ2:AQ2"/>
    <mergeCell ref="AJ3:AQ3"/>
    <mergeCell ref="F2:M2"/>
    <mergeCell ref="A5:M5"/>
    <mergeCell ref="P1:T1"/>
    <mergeCell ref="P5:AB5"/>
    <mergeCell ref="U1:AB1"/>
    <mergeCell ref="A1:E1"/>
    <mergeCell ref="A2:E2"/>
    <mergeCell ref="U2:AB2"/>
    <mergeCell ref="P2:T2"/>
    <mergeCell ref="F1:M1"/>
    <mergeCell ref="P4:AB4"/>
  </mergeCells>
  <phoneticPr fontId="2" type="noConversion"/>
  <printOptions horizontalCentered="1"/>
  <pageMargins left="0.25" right="0.25" top="0.75" bottom="0.75" header="0.3" footer="0.3"/>
  <pageSetup paperSize="9" scale="85" orientation="landscape" r:id="rId1"/>
  <headerFooter alignWithMargins="0">
    <oddFooter>&amp;R&amp;"Garamond,Normál"&amp;P/&amp;N. oldal</oddFooter>
  </headerFooter>
  <colBreaks count="3" manualBreakCount="3">
    <brk id="14" max="1048575" man="1"/>
    <brk id="29" max="1048575" man="1"/>
    <brk id="4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'támogatás típusai'!$A$4:$A$14</xm:f>
          </x14:formula1>
          <xm:sqref>B8:B18 AT8:AT18 Q8:Q18 AF8:AF18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F35"/>
  <sheetViews>
    <sheetView showGridLines="0" view="pageLayout" topLeftCell="A13" zoomScaleNormal="100" workbookViewId="0">
      <selection activeCell="A16" sqref="A16:B16"/>
    </sheetView>
  </sheetViews>
  <sheetFormatPr defaultColWidth="9.1796875" defaultRowHeight="15.5" x14ac:dyDescent="0.35"/>
  <cols>
    <col min="1" max="1" width="40.1796875" style="171" customWidth="1"/>
    <col min="2" max="2" width="38.7265625" style="171" customWidth="1"/>
    <col min="3" max="16384" width="9.1796875" style="171"/>
  </cols>
  <sheetData>
    <row r="2" spans="1:6" x14ac:dyDescent="0.35">
      <c r="A2" s="175" t="s">
        <v>116</v>
      </c>
    </row>
    <row r="3" spans="1:6" x14ac:dyDescent="0.35">
      <c r="B3" s="176"/>
    </row>
    <row r="4" spans="1:6" x14ac:dyDescent="0.35">
      <c r="A4" s="177"/>
    </row>
    <row r="5" spans="1:6" x14ac:dyDescent="0.35">
      <c r="A5" s="162"/>
    </row>
    <row r="6" spans="1:6" x14ac:dyDescent="0.35">
      <c r="A6" s="162"/>
    </row>
    <row r="7" spans="1:6" x14ac:dyDescent="0.35">
      <c r="A7" s="384" t="s">
        <v>269</v>
      </c>
      <c r="B7" s="384"/>
    </row>
    <row r="8" spans="1:6" x14ac:dyDescent="0.35">
      <c r="A8" s="162"/>
    </row>
    <row r="9" spans="1:6" x14ac:dyDescent="0.35">
      <c r="A9" s="162"/>
    </row>
    <row r="11" spans="1:6" x14ac:dyDescent="0.35">
      <c r="A11" s="178" t="s">
        <v>270</v>
      </c>
      <c r="B11" s="179" t="str">
        <f>+'(54-56) személyi+járulék'!G1</f>
        <v>MINTA Kft.</v>
      </c>
      <c r="C11" s="180"/>
      <c r="D11" s="180"/>
      <c r="E11" s="180"/>
      <c r="F11" s="180"/>
    </row>
    <row r="12" spans="1:6" x14ac:dyDescent="0.35">
      <c r="A12" s="178" t="s">
        <v>271</v>
      </c>
      <c r="B12" s="179" t="str">
        <f>+'(54-56) személyi+járulék'!G2</f>
        <v>2017-1.2.1-NKP-0000-00000</v>
      </c>
      <c r="C12" s="181"/>
      <c r="D12" s="181"/>
      <c r="E12" s="181"/>
      <c r="F12" s="181"/>
    </row>
    <row r="13" spans="1:6" x14ac:dyDescent="0.35">
      <c r="A13" s="178" t="s">
        <v>241</v>
      </c>
      <c r="B13" s="187" t="str">
        <f>+'(54-56) személyi+járulék'!G3</f>
        <v>2017.11.01.-2018.10.31.</v>
      </c>
      <c r="C13" s="181"/>
      <c r="D13" s="181"/>
      <c r="E13" s="181"/>
      <c r="F13" s="181"/>
    </row>
    <row r="14" spans="1:6" x14ac:dyDescent="0.35">
      <c r="A14" s="182"/>
    </row>
    <row r="15" spans="1:6" x14ac:dyDescent="0.35">
      <c r="A15" s="182"/>
    </row>
    <row r="16" spans="1:6" ht="97.5" customHeight="1" x14ac:dyDescent="0.35">
      <c r="A16" s="385" t="s">
        <v>272</v>
      </c>
      <c r="B16" s="385"/>
    </row>
    <row r="17" spans="1:6" x14ac:dyDescent="0.35">
      <c r="A17" s="182"/>
    </row>
    <row r="18" spans="1:6" x14ac:dyDescent="0.35">
      <c r="A18" s="182"/>
    </row>
    <row r="19" spans="1:6" x14ac:dyDescent="0.35">
      <c r="A19" s="182" t="s">
        <v>273</v>
      </c>
    </row>
    <row r="20" spans="1:6" x14ac:dyDescent="0.35">
      <c r="A20" s="182"/>
    </row>
    <row r="21" spans="1:6" x14ac:dyDescent="0.35">
      <c r="A21" s="182"/>
    </row>
    <row r="22" spans="1:6" x14ac:dyDescent="0.35">
      <c r="A22" s="182"/>
    </row>
    <row r="23" spans="1:6" x14ac:dyDescent="0.35">
      <c r="B23" s="162" t="s">
        <v>274</v>
      </c>
    </row>
    <row r="24" spans="1:6" x14ac:dyDescent="0.35">
      <c r="B24" s="162" t="s">
        <v>275</v>
      </c>
    </row>
    <row r="25" spans="1:6" x14ac:dyDescent="0.35">
      <c r="B25" s="162" t="s">
        <v>276</v>
      </c>
      <c r="F25" s="183"/>
    </row>
    <row r="26" spans="1:6" x14ac:dyDescent="0.35">
      <c r="B26" s="162" t="s">
        <v>277</v>
      </c>
    </row>
    <row r="27" spans="1:6" x14ac:dyDescent="0.35">
      <c r="A27" s="184"/>
    </row>
    <row r="28" spans="1:6" x14ac:dyDescent="0.35">
      <c r="A28" s="185"/>
    </row>
    <row r="29" spans="1:6" x14ac:dyDescent="0.35">
      <c r="A29" s="184"/>
    </row>
    <row r="30" spans="1:6" x14ac:dyDescent="0.35">
      <c r="A30" s="161"/>
    </row>
    <row r="31" spans="1:6" x14ac:dyDescent="0.35">
      <c r="A31" s="386" t="s">
        <v>278</v>
      </c>
      <c r="B31" s="387"/>
    </row>
    <row r="32" spans="1:6" x14ac:dyDescent="0.35">
      <c r="A32" s="186"/>
    </row>
    <row r="34" spans="1:1" x14ac:dyDescent="0.35">
      <c r="A34" s="161"/>
    </row>
    <row r="35" spans="1:1" x14ac:dyDescent="0.35">
      <c r="A35" s="161"/>
    </row>
  </sheetData>
  <mergeCells count="3">
    <mergeCell ref="A7:B7"/>
    <mergeCell ref="A16:B16"/>
    <mergeCell ref="A31:B31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4"/>
  <sheetViews>
    <sheetView workbookViewId="0">
      <selection activeCell="I31" sqref="I31"/>
    </sheetView>
  </sheetViews>
  <sheetFormatPr defaultRowHeight="12.5" x14ac:dyDescent="0.25"/>
  <cols>
    <col min="1" max="1" width="26.81640625" customWidth="1"/>
    <col min="2" max="2" width="71.81640625" customWidth="1"/>
    <col min="3" max="3" width="48.26953125" customWidth="1"/>
  </cols>
  <sheetData>
    <row r="1" spans="1:3" ht="13" thickBot="1" x14ac:dyDescent="0.3"/>
    <row r="2" spans="1:3" ht="13" thickBot="1" x14ac:dyDescent="0.3">
      <c r="A2" s="14" t="s">
        <v>91</v>
      </c>
      <c r="B2" s="388" t="s">
        <v>92</v>
      </c>
      <c r="C2" s="389"/>
    </row>
    <row r="3" spans="1:3" ht="13" thickBot="1" x14ac:dyDescent="0.3">
      <c r="C3" s="1"/>
    </row>
    <row r="4" spans="1:3" ht="13" x14ac:dyDescent="0.3">
      <c r="A4" s="6" t="s">
        <v>93</v>
      </c>
      <c r="B4" s="7" t="s">
        <v>94</v>
      </c>
      <c r="C4" s="8" t="s">
        <v>95</v>
      </c>
    </row>
    <row r="5" spans="1:3" ht="13" x14ac:dyDescent="0.3">
      <c r="A5" s="9" t="s">
        <v>96</v>
      </c>
      <c r="B5" s="2" t="s">
        <v>97</v>
      </c>
      <c r="C5" s="390"/>
    </row>
    <row r="6" spans="1:3" ht="13.5" thickBot="1" x14ac:dyDescent="0.35">
      <c r="A6" s="10" t="s">
        <v>98</v>
      </c>
      <c r="B6" s="2" t="s">
        <v>99</v>
      </c>
      <c r="C6" s="391"/>
    </row>
    <row r="7" spans="1:3" ht="13" x14ac:dyDescent="0.3">
      <c r="A7" s="6" t="s">
        <v>100</v>
      </c>
      <c r="B7" s="7" t="s">
        <v>101</v>
      </c>
      <c r="C7" s="8" t="s">
        <v>102</v>
      </c>
    </row>
    <row r="8" spans="1:3" ht="13" x14ac:dyDescent="0.3">
      <c r="A8" s="9" t="s">
        <v>103</v>
      </c>
      <c r="B8" s="2" t="s">
        <v>104</v>
      </c>
      <c r="C8" s="392"/>
    </row>
    <row r="9" spans="1:3" ht="13" x14ac:dyDescent="0.3">
      <c r="A9" s="9" t="s">
        <v>105</v>
      </c>
      <c r="B9" s="2" t="s">
        <v>106</v>
      </c>
      <c r="C9" s="393"/>
    </row>
    <row r="10" spans="1:3" ht="13" x14ac:dyDescent="0.3">
      <c r="A10" s="9" t="s">
        <v>107</v>
      </c>
      <c r="B10" s="2" t="s">
        <v>108</v>
      </c>
      <c r="C10" s="393"/>
    </row>
    <row r="11" spans="1:3" ht="13" x14ac:dyDescent="0.3">
      <c r="A11" s="9" t="s">
        <v>109</v>
      </c>
      <c r="B11" s="2" t="s">
        <v>110</v>
      </c>
      <c r="C11" s="393"/>
    </row>
    <row r="12" spans="1:3" ht="13.5" thickBot="1" x14ac:dyDescent="0.35">
      <c r="A12" s="9" t="s">
        <v>111</v>
      </c>
      <c r="B12" s="2" t="s">
        <v>112</v>
      </c>
      <c r="C12" s="393"/>
    </row>
    <row r="13" spans="1:3" ht="13.5" thickBot="1" x14ac:dyDescent="0.35">
      <c r="A13" s="3" t="s">
        <v>113</v>
      </c>
      <c r="B13" s="4" t="s">
        <v>114</v>
      </c>
      <c r="C13" s="5" t="s">
        <v>114</v>
      </c>
    </row>
    <row r="14" spans="1:3" ht="13.5" thickBot="1" x14ac:dyDescent="0.35">
      <c r="A14" s="15" t="s">
        <v>115</v>
      </c>
      <c r="B14" s="16" t="s">
        <v>115</v>
      </c>
      <c r="C14" s="17"/>
    </row>
  </sheetData>
  <mergeCells count="3">
    <mergeCell ref="B2:C2"/>
    <mergeCell ref="C5:C6"/>
    <mergeCell ref="C8:C12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C26"/>
  <sheetViews>
    <sheetView tabSelected="1" topLeftCell="A5" zoomScaleNormal="100" workbookViewId="0">
      <selection activeCell="C13" sqref="C13"/>
    </sheetView>
  </sheetViews>
  <sheetFormatPr defaultColWidth="9.1796875" defaultRowHeight="13" x14ac:dyDescent="0.3"/>
  <cols>
    <col min="1" max="1" width="8.1796875" style="18" customWidth="1"/>
    <col min="2" max="2" width="33.26953125" style="234" customWidth="1"/>
    <col min="3" max="3" width="92.54296875" style="18" customWidth="1"/>
    <col min="4" max="16384" width="9.1796875" style="18"/>
  </cols>
  <sheetData>
    <row r="1" spans="1:3" ht="38.25" customHeight="1" thickBot="1" x14ac:dyDescent="0.35">
      <c r="A1" s="279" t="s">
        <v>54</v>
      </c>
      <c r="B1" s="280"/>
      <c r="C1" s="281"/>
    </row>
    <row r="2" spans="1:3" x14ac:dyDescent="0.3">
      <c r="A2" s="233"/>
      <c r="B2" s="244"/>
      <c r="C2" s="233"/>
    </row>
    <row r="3" spans="1:3" ht="13.5" thickBot="1" x14ac:dyDescent="0.35">
      <c r="A3" s="233"/>
      <c r="B3" s="244"/>
      <c r="C3" s="233"/>
    </row>
    <row r="4" spans="1:3" ht="38.25" customHeight="1" thickBot="1" x14ac:dyDescent="0.35">
      <c r="A4" s="276" t="s">
        <v>55</v>
      </c>
      <c r="B4" s="277"/>
      <c r="C4" s="278"/>
    </row>
    <row r="5" spans="1:3" ht="93" x14ac:dyDescent="0.3">
      <c r="A5" s="236" t="s">
        <v>56</v>
      </c>
      <c r="B5" s="245" t="s">
        <v>57</v>
      </c>
      <c r="C5" s="257" t="s">
        <v>58</v>
      </c>
    </row>
    <row r="6" spans="1:3" ht="62" x14ac:dyDescent="0.3">
      <c r="A6" s="237" t="s">
        <v>59</v>
      </c>
      <c r="B6" s="239" t="s">
        <v>60</v>
      </c>
      <c r="C6" s="256" t="s">
        <v>281</v>
      </c>
    </row>
    <row r="7" spans="1:3" ht="31" x14ac:dyDescent="0.3">
      <c r="A7" s="240" t="s">
        <v>61</v>
      </c>
      <c r="B7" s="239" t="s">
        <v>62</v>
      </c>
      <c r="C7" s="256" t="s">
        <v>282</v>
      </c>
    </row>
    <row r="8" spans="1:3" ht="47" thickBot="1" x14ac:dyDescent="0.35">
      <c r="A8" s="260" t="s">
        <v>63</v>
      </c>
      <c r="B8" s="261" t="s">
        <v>64</v>
      </c>
      <c r="C8" s="259" t="s">
        <v>283</v>
      </c>
    </row>
    <row r="9" spans="1:3" ht="36.75" customHeight="1" x14ac:dyDescent="0.3">
      <c r="A9" s="276" t="s">
        <v>65</v>
      </c>
      <c r="B9" s="277"/>
      <c r="C9" s="278"/>
    </row>
    <row r="10" spans="1:3" ht="31" x14ac:dyDescent="0.3">
      <c r="A10" s="260" t="s">
        <v>66</v>
      </c>
      <c r="B10" s="261" t="s">
        <v>67</v>
      </c>
      <c r="C10" s="259" t="s">
        <v>284</v>
      </c>
    </row>
    <row r="11" spans="1:3" ht="46.5" x14ac:dyDescent="0.3">
      <c r="A11" s="262" t="s">
        <v>68</v>
      </c>
      <c r="B11" s="261" t="s">
        <v>69</v>
      </c>
      <c r="C11" s="259" t="s">
        <v>285</v>
      </c>
    </row>
    <row r="12" spans="1:3" ht="62.5" thickBot="1" x14ac:dyDescent="0.35">
      <c r="A12" s="241">
        <v>16</v>
      </c>
      <c r="B12" s="248" t="s">
        <v>70</v>
      </c>
      <c r="C12" s="238" t="s">
        <v>286</v>
      </c>
    </row>
    <row r="13" spans="1:3" ht="15.5" x14ac:dyDescent="0.35">
      <c r="A13" s="235"/>
      <c r="B13" s="246"/>
      <c r="C13" s="235"/>
    </row>
    <row r="14" spans="1:3" ht="16" thickBot="1" x14ac:dyDescent="0.4">
      <c r="A14" s="235"/>
      <c r="B14" s="246"/>
      <c r="C14" s="235"/>
    </row>
    <row r="15" spans="1:3" ht="81" customHeight="1" thickBot="1" x14ac:dyDescent="0.35">
      <c r="A15" s="273" t="s">
        <v>71</v>
      </c>
      <c r="B15" s="274"/>
      <c r="C15" s="275"/>
    </row>
    <row r="16" spans="1:3" ht="15.5" x14ac:dyDescent="0.35">
      <c r="A16" s="235"/>
      <c r="B16" s="246"/>
      <c r="C16" s="235"/>
    </row>
    <row r="17" spans="1:3" ht="16" thickBot="1" x14ac:dyDescent="0.4">
      <c r="A17" s="235"/>
      <c r="B17" s="246"/>
      <c r="C17" s="235"/>
    </row>
    <row r="18" spans="1:3" ht="33.75" customHeight="1" thickBot="1" x14ac:dyDescent="0.35">
      <c r="A18" s="276" t="s">
        <v>72</v>
      </c>
      <c r="B18" s="277"/>
      <c r="C18" s="278"/>
    </row>
    <row r="19" spans="1:3" ht="33.75" customHeight="1" thickBot="1" x14ac:dyDescent="0.35">
      <c r="A19" s="271" t="s">
        <v>73</v>
      </c>
      <c r="B19" s="272"/>
      <c r="C19" s="243" t="s">
        <v>74</v>
      </c>
    </row>
    <row r="20" spans="1:3" ht="85.5" customHeight="1" x14ac:dyDescent="0.3">
      <c r="A20" s="242" t="s">
        <v>75</v>
      </c>
      <c r="B20" s="247" t="s">
        <v>76</v>
      </c>
      <c r="C20" s="251" t="s">
        <v>77</v>
      </c>
    </row>
    <row r="21" spans="1:3" ht="31" x14ac:dyDescent="0.3">
      <c r="A21" s="240">
        <v>51</v>
      </c>
      <c r="B21" s="239" t="s">
        <v>78</v>
      </c>
      <c r="C21" s="253" t="s">
        <v>79</v>
      </c>
    </row>
    <row r="22" spans="1:3" ht="46.5" x14ac:dyDescent="0.3">
      <c r="A22" s="240" t="s">
        <v>66</v>
      </c>
      <c r="B22" s="239" t="s">
        <v>80</v>
      </c>
      <c r="C22" s="253" t="s">
        <v>81</v>
      </c>
    </row>
    <row r="23" spans="1:3" ht="39.75" customHeight="1" x14ac:dyDescent="0.3">
      <c r="A23" s="240">
        <v>52</v>
      </c>
      <c r="B23" s="239" t="s">
        <v>82</v>
      </c>
      <c r="C23" s="253" t="s">
        <v>83</v>
      </c>
    </row>
    <row r="24" spans="1:3" ht="49.5" customHeight="1" x14ac:dyDescent="0.3">
      <c r="A24" s="240">
        <v>11</v>
      </c>
      <c r="B24" s="239" t="s">
        <v>84</v>
      </c>
      <c r="C24" s="253" t="s">
        <v>85</v>
      </c>
    </row>
    <row r="25" spans="1:3" ht="46.15" customHeight="1" x14ac:dyDescent="0.3">
      <c r="A25" s="240" t="s">
        <v>86</v>
      </c>
      <c r="B25" s="239" t="s">
        <v>87</v>
      </c>
      <c r="C25" s="253" t="s">
        <v>88</v>
      </c>
    </row>
    <row r="26" spans="1:3" ht="36" customHeight="1" thickBot="1" x14ac:dyDescent="0.35">
      <c r="A26" s="241">
        <v>16</v>
      </c>
      <c r="B26" s="248" t="s">
        <v>89</v>
      </c>
      <c r="C26" s="255" t="s">
        <v>90</v>
      </c>
    </row>
  </sheetData>
  <mergeCells count="6">
    <mergeCell ref="A19:B19"/>
    <mergeCell ref="A15:C15"/>
    <mergeCell ref="A18:C18"/>
    <mergeCell ref="A4:C4"/>
    <mergeCell ref="A1:C1"/>
    <mergeCell ref="A9:C9"/>
  </mergeCells>
  <pageMargins left="0.7" right="0.7" top="0.75" bottom="0.75" header="0.3" footer="0.3"/>
  <pageSetup paperSize="9" scale="66" orientation="portrait" r:id="rId1"/>
  <headerFooter>
    <oddFooter>&amp;R&amp;"Garamond,Normál"&amp;P/&amp;N. oldal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4"/>
  <sheetViews>
    <sheetView zoomScale="145" zoomScaleNormal="145" workbookViewId="0">
      <selection activeCell="C13" sqref="C13"/>
    </sheetView>
  </sheetViews>
  <sheetFormatPr defaultRowHeight="12.5" x14ac:dyDescent="0.25"/>
  <cols>
    <col min="1" max="1" width="25.453125" bestFit="1" customWidth="1"/>
    <col min="2" max="3" width="47.54296875" bestFit="1" customWidth="1"/>
  </cols>
  <sheetData>
    <row r="1" spans="1:3" ht="13" thickBot="1" x14ac:dyDescent="0.3"/>
    <row r="2" spans="1:3" ht="13.5" thickBot="1" x14ac:dyDescent="0.35">
      <c r="A2" s="200" t="s">
        <v>91</v>
      </c>
      <c r="B2" s="282" t="s">
        <v>92</v>
      </c>
      <c r="C2" s="283"/>
    </row>
    <row r="3" spans="1:3" ht="13" thickBot="1" x14ac:dyDescent="0.3">
      <c r="C3" s="1"/>
    </row>
    <row r="4" spans="1:3" ht="13" x14ac:dyDescent="0.3">
      <c r="A4" s="6" t="s">
        <v>93</v>
      </c>
      <c r="B4" s="7" t="s">
        <v>94</v>
      </c>
      <c r="C4" s="284" t="s">
        <v>95</v>
      </c>
    </row>
    <row r="5" spans="1:3" ht="13" x14ac:dyDescent="0.3">
      <c r="A5" s="9" t="s">
        <v>96</v>
      </c>
      <c r="B5" s="2" t="s">
        <v>97</v>
      </c>
      <c r="C5" s="285"/>
    </row>
    <row r="6" spans="1:3" ht="13.5" thickBot="1" x14ac:dyDescent="0.35">
      <c r="A6" s="13" t="s">
        <v>98</v>
      </c>
      <c r="B6" s="12" t="s">
        <v>99</v>
      </c>
      <c r="C6" s="286"/>
    </row>
    <row r="7" spans="1:3" ht="13" x14ac:dyDescent="0.3">
      <c r="A7" s="6" t="s">
        <v>100</v>
      </c>
      <c r="B7" s="7" t="s">
        <v>101</v>
      </c>
      <c r="C7" s="284" t="s">
        <v>102</v>
      </c>
    </row>
    <row r="8" spans="1:3" ht="13" x14ac:dyDescent="0.3">
      <c r="A8" s="9" t="s">
        <v>103</v>
      </c>
      <c r="B8" s="2" t="s">
        <v>104</v>
      </c>
      <c r="C8" s="285"/>
    </row>
    <row r="9" spans="1:3" ht="13" x14ac:dyDescent="0.3">
      <c r="A9" s="9" t="s">
        <v>105</v>
      </c>
      <c r="B9" s="2" t="s">
        <v>106</v>
      </c>
      <c r="C9" s="285"/>
    </row>
    <row r="10" spans="1:3" ht="13" x14ac:dyDescent="0.3">
      <c r="A10" s="9" t="s">
        <v>107</v>
      </c>
      <c r="B10" s="2" t="s">
        <v>108</v>
      </c>
      <c r="C10" s="285"/>
    </row>
    <row r="11" spans="1:3" ht="13" x14ac:dyDescent="0.3">
      <c r="A11" s="9" t="s">
        <v>109</v>
      </c>
      <c r="B11" s="2" t="s">
        <v>110</v>
      </c>
      <c r="C11" s="285"/>
    </row>
    <row r="12" spans="1:3" ht="13.5" thickBot="1" x14ac:dyDescent="0.35">
      <c r="A12" s="11" t="s">
        <v>111</v>
      </c>
      <c r="B12" s="12" t="s">
        <v>112</v>
      </c>
      <c r="C12" s="286"/>
    </row>
    <row r="13" spans="1:3" ht="13.5" thickBot="1" x14ac:dyDescent="0.35">
      <c r="A13" s="3" t="s">
        <v>113</v>
      </c>
      <c r="B13" s="4" t="s">
        <v>114</v>
      </c>
      <c r="C13" s="201" t="s">
        <v>114</v>
      </c>
    </row>
    <row r="14" spans="1:3" ht="13.5" thickBot="1" x14ac:dyDescent="0.35">
      <c r="A14" s="15" t="s">
        <v>115</v>
      </c>
      <c r="B14" s="16" t="s">
        <v>115</v>
      </c>
      <c r="C14" s="16" t="s">
        <v>115</v>
      </c>
    </row>
  </sheetData>
  <mergeCells count="3">
    <mergeCell ref="B2:C2"/>
    <mergeCell ref="C4:C6"/>
    <mergeCell ref="C7:C1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02"/>
  <sheetViews>
    <sheetView showGridLines="0" view="pageLayout" topLeftCell="A11" zoomScale="80" zoomScaleNormal="100" zoomScalePageLayoutView="80" workbookViewId="0">
      <selection activeCell="A14" sqref="A14:E14"/>
    </sheetView>
  </sheetViews>
  <sheetFormatPr defaultColWidth="9.1796875" defaultRowHeight="13" x14ac:dyDescent="0.3"/>
  <cols>
    <col min="1" max="1" width="23.453125" style="156" customWidth="1"/>
    <col min="2" max="4" width="18.7265625" style="156" customWidth="1"/>
    <col min="5" max="5" width="21.7265625" style="156" customWidth="1"/>
    <col min="6" max="7" width="9.1796875" style="156"/>
    <col min="8" max="8" width="10.54296875" style="156" customWidth="1"/>
    <col min="9" max="16384" width="9.1796875" style="156"/>
  </cols>
  <sheetData>
    <row r="1" spans="1:8" x14ac:dyDescent="0.3">
      <c r="A1" s="155" t="s">
        <v>116</v>
      </c>
      <c r="E1" s="157" t="s">
        <v>117</v>
      </c>
    </row>
    <row r="2" spans="1:8" x14ac:dyDescent="0.3">
      <c r="A2" s="158" t="s">
        <v>118</v>
      </c>
      <c r="E2" s="157"/>
    </row>
    <row r="4" spans="1:8" x14ac:dyDescent="0.3">
      <c r="A4" s="159" t="s">
        <v>119</v>
      </c>
      <c r="B4" s="289" t="s">
        <v>120</v>
      </c>
      <c r="C4" s="290"/>
      <c r="D4" s="160"/>
      <c r="E4" s="160"/>
    </row>
    <row r="5" spans="1:8" x14ac:dyDescent="0.3">
      <c r="A5" s="159" t="s">
        <v>121</v>
      </c>
      <c r="B5" s="289" t="s">
        <v>122</v>
      </c>
      <c r="C5" s="290"/>
      <c r="D5" s="160"/>
      <c r="E5" s="160"/>
    </row>
    <row r="6" spans="1:8" ht="27" customHeight="1" x14ac:dyDescent="0.3">
      <c r="A6" s="159" t="s">
        <v>123</v>
      </c>
      <c r="B6" s="291" t="s">
        <v>124</v>
      </c>
      <c r="C6" s="292"/>
      <c r="D6" s="160"/>
      <c r="E6" s="160"/>
    </row>
    <row r="7" spans="1:8" x14ac:dyDescent="0.3">
      <c r="E7" s="157"/>
    </row>
    <row r="8" spans="1:8" x14ac:dyDescent="0.3">
      <c r="E8" s="157"/>
    </row>
    <row r="9" spans="1:8" ht="12.75" customHeight="1" x14ac:dyDescent="0.3">
      <c r="E9" s="157"/>
    </row>
    <row r="10" spans="1:8" ht="15.5" x14ac:dyDescent="0.35">
      <c r="C10" s="161" t="s">
        <v>125</v>
      </c>
      <c r="E10" s="157"/>
    </row>
    <row r="11" spans="1:8" ht="15.5" x14ac:dyDescent="0.35">
      <c r="C11" s="162" t="s">
        <v>126</v>
      </c>
      <c r="E11" s="157"/>
    </row>
    <row r="12" spans="1:8" x14ac:dyDescent="0.3">
      <c r="E12" s="157"/>
    </row>
    <row r="13" spans="1:8" x14ac:dyDescent="0.3">
      <c r="E13" s="157"/>
    </row>
    <row r="14" spans="1:8" ht="210.75" customHeight="1" x14ac:dyDescent="0.4">
      <c r="A14" s="293" t="s">
        <v>127</v>
      </c>
      <c r="B14" s="293"/>
      <c r="C14" s="293"/>
      <c r="D14" s="293"/>
      <c r="E14" s="293"/>
      <c r="H14" s="163"/>
    </row>
    <row r="15" spans="1:8" ht="12.75" customHeight="1" x14ac:dyDescent="0.3">
      <c r="E15" s="157"/>
    </row>
    <row r="16" spans="1:8" ht="12.75" customHeight="1" x14ac:dyDescent="0.3">
      <c r="E16" s="157"/>
    </row>
    <row r="17" spans="1:5" ht="18" customHeight="1" x14ac:dyDescent="0.3">
      <c r="A17" s="164" t="s">
        <v>128</v>
      </c>
      <c r="B17" s="164" t="s">
        <v>129</v>
      </c>
      <c r="C17" s="164" t="s">
        <v>130</v>
      </c>
      <c r="D17" s="164" t="s">
        <v>131</v>
      </c>
      <c r="E17" s="164" t="s">
        <v>132</v>
      </c>
    </row>
    <row r="18" spans="1:5" ht="18" customHeight="1" x14ac:dyDescent="0.3">
      <c r="A18" s="165" t="s">
        <v>133</v>
      </c>
      <c r="B18" s="166">
        <f>+'(54-56) személyi+járulék'!N45</f>
        <v>14358000</v>
      </c>
      <c r="C18" s="166">
        <f>+'(54-56) személyi+járulék'!O45</f>
        <v>1502000</v>
      </c>
      <c r="D18" s="166">
        <f>+'(54-56) személyi+járulék'!P45</f>
        <v>0</v>
      </c>
      <c r="E18" s="166">
        <f t="shared" ref="E18:E26" si="0">SUM(B18:D18)</f>
        <v>15860000</v>
      </c>
    </row>
    <row r="19" spans="1:5" ht="24" customHeight="1" x14ac:dyDescent="0.3">
      <c r="A19" s="165" t="s">
        <v>134</v>
      </c>
      <c r="B19" s="166">
        <f>+'(54-56) személyi+járulék'!Q45</f>
        <v>2782650</v>
      </c>
      <c r="C19" s="166">
        <f>+'(54-56) személyi+járulék'!R45</f>
        <v>288600</v>
      </c>
      <c r="D19" s="166">
        <f>+'(54-56) személyi+járulék'!S45</f>
        <v>0</v>
      </c>
      <c r="E19" s="166">
        <f t="shared" si="0"/>
        <v>3071250</v>
      </c>
    </row>
    <row r="20" spans="1:5" ht="18" customHeight="1" x14ac:dyDescent="0.3">
      <c r="A20" s="167" t="s">
        <v>135</v>
      </c>
      <c r="B20" s="166">
        <f>+'(51) anyagköltség '!L26</f>
        <v>458598</v>
      </c>
      <c r="C20" s="166">
        <f>+'(51) anyagköltség '!M26</f>
        <v>0</v>
      </c>
      <c r="D20" s="166">
        <f>+'(51) anyagköltség '!N26</f>
        <v>0</v>
      </c>
      <c r="E20" s="166">
        <f t="shared" si="0"/>
        <v>458598</v>
      </c>
    </row>
    <row r="21" spans="1:5" ht="18" customHeight="1" x14ac:dyDescent="0.3">
      <c r="A21" s="167" t="s">
        <v>136</v>
      </c>
      <c r="B21" s="166">
        <f>+'(52) igénybe vett szolg'!L28</f>
        <v>1635000</v>
      </c>
      <c r="C21" s="166">
        <f>+'(52) igénybe vett szolg'!M28</f>
        <v>0</v>
      </c>
      <c r="D21" s="166">
        <f>+'(52) igénybe vett szolg'!N28</f>
        <v>0</v>
      </c>
      <c r="E21" s="166">
        <f t="shared" si="0"/>
        <v>1635000</v>
      </c>
    </row>
    <row r="22" spans="1:5" ht="18" customHeight="1" x14ac:dyDescent="0.3">
      <c r="A22" s="167" t="s">
        <v>137</v>
      </c>
      <c r="B22" s="166">
        <f>+'(53) egyéb szolgáltatások'!L25</f>
        <v>0</v>
      </c>
      <c r="C22" s="166">
        <f>+'(53) egyéb szolgáltatások'!M25</f>
        <v>0</v>
      </c>
      <c r="D22" s="166">
        <f>+'(53) egyéb szolgáltatások'!N25</f>
        <v>0</v>
      </c>
      <c r="E22" s="166">
        <f t="shared" si="0"/>
        <v>0</v>
      </c>
    </row>
    <row r="23" spans="1:5" ht="18" customHeight="1" x14ac:dyDescent="0.3">
      <c r="A23" s="165" t="s">
        <v>138</v>
      </c>
      <c r="B23" s="166">
        <f>+'(11) immat jav beszerz'!O27</f>
        <v>223799</v>
      </c>
      <c r="C23" s="166">
        <f>+'(11) immat jav beszerz'!P27</f>
        <v>176220</v>
      </c>
      <c r="D23" s="166">
        <f>+'(11) immat jav beszerz'!Q27</f>
        <v>47579</v>
      </c>
      <c r="E23" s="166">
        <f t="shared" si="0"/>
        <v>447598</v>
      </c>
    </row>
    <row r="24" spans="1:5" ht="27" customHeight="1" x14ac:dyDescent="0.3">
      <c r="A24" s="165" t="s">
        <v>139</v>
      </c>
      <c r="B24" s="166">
        <f>+'(13) műszaki berendezések'!O26</f>
        <v>37894</v>
      </c>
      <c r="C24" s="166">
        <f>+'(13) műszaki berendezések'!P26</f>
        <v>29837</v>
      </c>
      <c r="D24" s="166">
        <f>+'(13) műszaki berendezések'!Q26</f>
        <v>3222</v>
      </c>
      <c r="E24" s="166">
        <f t="shared" si="0"/>
        <v>70953</v>
      </c>
    </row>
    <row r="25" spans="1:5" ht="30" customHeight="1" x14ac:dyDescent="0.3">
      <c r="A25" s="165" t="s">
        <v>140</v>
      </c>
      <c r="B25" s="166">
        <f>+'(14) egyéb berendezések'!O27</f>
        <v>0</v>
      </c>
      <c r="C25" s="166">
        <f>+'(14) egyéb berendezések'!P27</f>
        <v>0</v>
      </c>
      <c r="D25" s="166">
        <f>+'(14) egyéb berendezések'!Q27</f>
        <v>0</v>
      </c>
      <c r="E25" s="166">
        <f t="shared" si="0"/>
        <v>0</v>
      </c>
    </row>
    <row r="26" spans="1:5" ht="30" customHeight="1" x14ac:dyDescent="0.3">
      <c r="A26" s="165" t="s">
        <v>141</v>
      </c>
      <c r="B26" s="166">
        <f>+'(16) beruházás,felújítás'!O27</f>
        <v>0</v>
      </c>
      <c r="C26" s="166">
        <f>+'(16) beruházás,felújítás'!P27</f>
        <v>0</v>
      </c>
      <c r="D26" s="166">
        <f>+'(16) beruházás,felújítás'!Q27</f>
        <v>0</v>
      </c>
      <c r="E26" s="166">
        <f t="shared" si="0"/>
        <v>0</v>
      </c>
    </row>
    <row r="27" spans="1:5" ht="18" customHeight="1" x14ac:dyDescent="0.3">
      <c r="A27" s="168" t="s">
        <v>142</v>
      </c>
      <c r="B27" s="169">
        <f>SUM(B18:B26)</f>
        <v>19495941</v>
      </c>
      <c r="C27" s="169">
        <f t="shared" ref="C27:D27" si="1">SUM(C18:C26)</f>
        <v>1996657</v>
      </c>
      <c r="D27" s="169">
        <f t="shared" si="1"/>
        <v>50801</v>
      </c>
      <c r="E27" s="169">
        <f>SUM(E18:E26)</f>
        <v>21543399</v>
      </c>
    </row>
    <row r="28" spans="1:5" ht="18" customHeight="1" x14ac:dyDescent="0.3">
      <c r="A28" s="170"/>
      <c r="B28" s="170"/>
      <c r="C28" s="170"/>
      <c r="D28" s="170"/>
      <c r="E28" s="170"/>
    </row>
    <row r="29" spans="1:5" ht="18" customHeight="1" x14ac:dyDescent="0.35">
      <c r="A29" s="171" t="s">
        <v>143</v>
      </c>
      <c r="B29" s="170"/>
      <c r="C29" s="170"/>
      <c r="D29" s="170"/>
      <c r="E29" s="170"/>
    </row>
    <row r="30" spans="1:5" ht="18" customHeight="1" x14ac:dyDescent="0.3">
      <c r="A30" s="172"/>
      <c r="B30" s="170"/>
      <c r="C30" s="170"/>
      <c r="D30" s="170"/>
      <c r="E30" s="170"/>
    </row>
    <row r="31" spans="1:5" ht="18" customHeight="1" x14ac:dyDescent="0.3">
      <c r="A31" s="172"/>
      <c r="B31" s="170"/>
      <c r="C31" s="170"/>
      <c r="D31" s="170"/>
      <c r="E31" s="170"/>
    </row>
    <row r="32" spans="1:5" ht="18" customHeight="1" x14ac:dyDescent="0.3">
      <c r="B32" s="173"/>
      <c r="C32" s="173"/>
      <c r="D32" s="173" t="s">
        <v>144</v>
      </c>
      <c r="E32" s="170"/>
    </row>
    <row r="33" spans="1:7" ht="32.25" customHeight="1" x14ac:dyDescent="0.3">
      <c r="B33" s="170"/>
      <c r="C33" s="294" t="s">
        <v>145</v>
      </c>
      <c r="D33" s="294"/>
      <c r="E33" s="294"/>
    </row>
    <row r="34" spans="1:7" ht="18" customHeight="1" x14ac:dyDescent="0.3">
      <c r="A34" s="170"/>
      <c r="B34" s="170"/>
      <c r="C34" s="170"/>
      <c r="D34" s="173" t="s">
        <v>146</v>
      </c>
      <c r="E34" s="170"/>
    </row>
    <row r="35" spans="1:7" x14ac:dyDescent="0.3">
      <c r="A35" s="170"/>
      <c r="B35" s="170"/>
      <c r="C35" s="170"/>
      <c r="D35" s="219" t="s">
        <v>147</v>
      </c>
      <c r="E35" s="170"/>
    </row>
    <row r="36" spans="1:7" ht="68.25" customHeight="1" x14ac:dyDescent="0.3">
      <c r="A36" s="293" t="s">
        <v>148</v>
      </c>
      <c r="B36" s="293"/>
      <c r="C36" s="293"/>
      <c r="D36" s="293"/>
      <c r="E36" s="293"/>
    </row>
    <row r="37" spans="1:7" x14ac:dyDescent="0.3">
      <c r="A37" s="170"/>
      <c r="B37" s="170"/>
      <c r="C37" s="170"/>
      <c r="D37" s="170"/>
      <c r="E37" s="170"/>
    </row>
    <row r="38" spans="1:7" ht="15.5" x14ac:dyDescent="0.35">
      <c r="A38" s="171" t="s">
        <v>143</v>
      </c>
      <c r="B38" s="170"/>
      <c r="C38" s="170"/>
      <c r="D38" s="170"/>
      <c r="E38" s="170"/>
    </row>
    <row r="39" spans="1:7" x14ac:dyDescent="0.3">
      <c r="A39" s="287"/>
      <c r="B39" s="287"/>
      <c r="C39" s="287"/>
      <c r="D39" s="287"/>
      <c r="E39" s="287"/>
    </row>
    <row r="40" spans="1:7" x14ac:dyDescent="0.3">
      <c r="A40" s="170"/>
      <c r="B40" s="170"/>
      <c r="C40" s="170"/>
      <c r="D40" s="170"/>
      <c r="E40" s="170"/>
    </row>
    <row r="41" spans="1:7" ht="15.5" x14ac:dyDescent="0.35">
      <c r="A41" s="171"/>
      <c r="B41" s="173" t="s">
        <v>149</v>
      </c>
      <c r="E41" s="173" t="s">
        <v>144</v>
      </c>
      <c r="G41" s="171"/>
    </row>
    <row r="42" spans="1:7" ht="15.5" x14ac:dyDescent="0.35">
      <c r="A42" s="174"/>
      <c r="B42" s="162" t="s">
        <v>150</v>
      </c>
      <c r="E42" s="156" t="s">
        <v>151</v>
      </c>
    </row>
    <row r="43" spans="1:7" ht="39" x14ac:dyDescent="0.35">
      <c r="A43" s="174"/>
      <c r="B43" s="220" t="s">
        <v>152</v>
      </c>
      <c r="E43" s="170" t="s">
        <v>153</v>
      </c>
    </row>
    <row r="44" spans="1:7" ht="15.5" x14ac:dyDescent="0.35">
      <c r="A44" s="174"/>
      <c r="E44" s="170" t="s">
        <v>154</v>
      </c>
    </row>
    <row r="45" spans="1:7" x14ac:dyDescent="0.3">
      <c r="A45" s="288"/>
      <c r="B45" s="287"/>
      <c r="C45" s="287"/>
      <c r="D45" s="287"/>
      <c r="E45" s="287"/>
    </row>
    <row r="46" spans="1:7" x14ac:dyDescent="0.3">
      <c r="A46" s="287" t="s">
        <v>155</v>
      </c>
      <c r="B46" s="287"/>
      <c r="C46" s="287"/>
      <c r="D46" s="287"/>
      <c r="E46" s="287"/>
    </row>
    <row r="47" spans="1:7" x14ac:dyDescent="0.3">
      <c r="A47" s="170"/>
      <c r="B47" s="170"/>
      <c r="C47" s="170"/>
      <c r="D47" s="170"/>
      <c r="E47" s="170"/>
    </row>
    <row r="48" spans="1:7" x14ac:dyDescent="0.3">
      <c r="A48" s="170"/>
      <c r="B48" s="170"/>
      <c r="C48" s="170"/>
      <c r="D48" s="170"/>
      <c r="E48" s="170"/>
    </row>
    <row r="49" spans="1:5" x14ac:dyDescent="0.3">
      <c r="A49" s="170"/>
      <c r="B49" s="170"/>
      <c r="C49" s="170"/>
      <c r="D49" s="170"/>
      <c r="E49" s="170"/>
    </row>
    <row r="50" spans="1:5" x14ac:dyDescent="0.3">
      <c r="A50" s="170"/>
      <c r="B50" s="170"/>
      <c r="C50" s="170"/>
      <c r="D50" s="170"/>
      <c r="E50" s="170"/>
    </row>
    <row r="51" spans="1:5" x14ac:dyDescent="0.3">
      <c r="A51" s="170"/>
      <c r="B51" s="170"/>
      <c r="C51" s="170"/>
      <c r="D51" s="170"/>
      <c r="E51" s="170"/>
    </row>
    <row r="52" spans="1:5" x14ac:dyDescent="0.3">
      <c r="A52" s="170"/>
      <c r="B52" s="170"/>
      <c r="C52" s="170"/>
      <c r="D52" s="170"/>
      <c r="E52" s="170"/>
    </row>
    <row r="53" spans="1:5" x14ac:dyDescent="0.3">
      <c r="A53" s="170"/>
      <c r="B53" s="170"/>
      <c r="C53" s="170"/>
      <c r="D53" s="170"/>
      <c r="E53" s="170"/>
    </row>
    <row r="54" spans="1:5" x14ac:dyDescent="0.3">
      <c r="A54" s="170"/>
      <c r="B54" s="170"/>
      <c r="C54" s="170"/>
      <c r="D54" s="170"/>
      <c r="E54" s="170"/>
    </row>
    <row r="55" spans="1:5" x14ac:dyDescent="0.3">
      <c r="A55" s="170"/>
      <c r="B55" s="170"/>
      <c r="C55" s="170"/>
      <c r="D55" s="170"/>
      <c r="E55" s="170"/>
    </row>
    <row r="56" spans="1:5" x14ac:dyDescent="0.3">
      <c r="A56" s="170"/>
      <c r="B56" s="170"/>
      <c r="C56" s="170"/>
      <c r="D56" s="170"/>
      <c r="E56" s="170"/>
    </row>
    <row r="57" spans="1:5" x14ac:dyDescent="0.3">
      <c r="A57" s="170"/>
      <c r="B57" s="170"/>
      <c r="C57" s="170"/>
      <c r="D57" s="170"/>
      <c r="E57" s="170"/>
    </row>
    <row r="58" spans="1:5" x14ac:dyDescent="0.3">
      <c r="A58" s="170"/>
      <c r="B58" s="170"/>
      <c r="C58" s="170"/>
      <c r="D58" s="170"/>
      <c r="E58" s="170"/>
    </row>
    <row r="59" spans="1:5" x14ac:dyDescent="0.3">
      <c r="A59" s="170"/>
      <c r="B59" s="170"/>
      <c r="C59" s="170"/>
      <c r="D59" s="170"/>
      <c r="E59" s="170"/>
    </row>
    <row r="60" spans="1:5" x14ac:dyDescent="0.3">
      <c r="A60" s="170"/>
      <c r="B60" s="170"/>
      <c r="C60" s="170"/>
      <c r="D60" s="170"/>
      <c r="E60" s="170"/>
    </row>
    <row r="61" spans="1:5" x14ac:dyDescent="0.3">
      <c r="A61" s="170"/>
      <c r="B61" s="170"/>
      <c r="C61" s="170"/>
      <c r="D61" s="170"/>
      <c r="E61" s="170"/>
    </row>
    <row r="62" spans="1:5" x14ac:dyDescent="0.3">
      <c r="A62" s="170"/>
      <c r="B62" s="170"/>
      <c r="C62" s="170"/>
      <c r="D62" s="170"/>
      <c r="E62" s="170"/>
    </row>
    <row r="63" spans="1:5" x14ac:dyDescent="0.3">
      <c r="A63" s="170"/>
      <c r="B63" s="170"/>
      <c r="C63" s="170"/>
      <c r="D63" s="170"/>
      <c r="E63" s="170"/>
    </row>
    <row r="64" spans="1:5" x14ac:dyDescent="0.3">
      <c r="A64" s="170"/>
      <c r="B64" s="170"/>
      <c r="C64" s="170"/>
      <c r="D64" s="170"/>
      <c r="E64" s="170"/>
    </row>
    <row r="65" spans="1:5" x14ac:dyDescent="0.3">
      <c r="A65" s="170"/>
      <c r="B65" s="170"/>
      <c r="C65" s="170"/>
      <c r="D65" s="170"/>
      <c r="E65" s="170"/>
    </row>
    <row r="66" spans="1:5" x14ac:dyDescent="0.3">
      <c r="A66" s="170"/>
      <c r="B66" s="170"/>
      <c r="C66" s="170"/>
      <c r="D66" s="170"/>
      <c r="E66" s="170"/>
    </row>
    <row r="67" spans="1:5" x14ac:dyDescent="0.3">
      <c r="A67" s="170"/>
      <c r="B67" s="170"/>
      <c r="C67" s="170"/>
      <c r="D67" s="170"/>
      <c r="E67" s="170"/>
    </row>
    <row r="68" spans="1:5" x14ac:dyDescent="0.3">
      <c r="A68" s="170"/>
      <c r="B68" s="170"/>
      <c r="C68" s="170"/>
      <c r="D68" s="170"/>
      <c r="E68" s="170"/>
    </row>
    <row r="69" spans="1:5" x14ac:dyDescent="0.3">
      <c r="A69" s="170"/>
      <c r="B69" s="170"/>
      <c r="C69" s="170"/>
      <c r="D69" s="170"/>
      <c r="E69" s="170"/>
    </row>
    <row r="70" spans="1:5" x14ac:dyDescent="0.3">
      <c r="A70" s="170"/>
      <c r="B70" s="170"/>
      <c r="C70" s="170"/>
      <c r="D70" s="170"/>
      <c r="E70" s="170"/>
    </row>
    <row r="71" spans="1:5" x14ac:dyDescent="0.3">
      <c r="A71" s="170"/>
      <c r="B71" s="170"/>
      <c r="C71" s="170"/>
      <c r="D71" s="170"/>
      <c r="E71" s="170"/>
    </row>
    <row r="72" spans="1:5" x14ac:dyDescent="0.3">
      <c r="A72" s="170"/>
      <c r="B72" s="170"/>
      <c r="C72" s="170"/>
      <c r="D72" s="170"/>
      <c r="E72" s="170"/>
    </row>
    <row r="73" spans="1:5" x14ac:dyDescent="0.3">
      <c r="A73" s="170"/>
      <c r="B73" s="170"/>
      <c r="C73" s="170"/>
      <c r="D73" s="170"/>
      <c r="E73" s="170"/>
    </row>
    <row r="74" spans="1:5" x14ac:dyDescent="0.3">
      <c r="A74" s="170"/>
      <c r="B74" s="170"/>
      <c r="C74" s="170"/>
      <c r="D74" s="170"/>
      <c r="E74" s="170"/>
    </row>
    <row r="75" spans="1:5" x14ac:dyDescent="0.3">
      <c r="A75" s="170"/>
      <c r="B75" s="170"/>
      <c r="C75" s="170"/>
      <c r="D75" s="170"/>
      <c r="E75" s="170"/>
    </row>
    <row r="76" spans="1:5" x14ac:dyDescent="0.3">
      <c r="A76" s="170"/>
      <c r="B76" s="170"/>
      <c r="C76" s="170"/>
      <c r="D76" s="170"/>
      <c r="E76" s="170"/>
    </row>
    <row r="77" spans="1:5" x14ac:dyDescent="0.3">
      <c r="A77" s="170"/>
      <c r="B77" s="170"/>
      <c r="C77" s="170"/>
      <c r="D77" s="170"/>
      <c r="E77" s="170"/>
    </row>
    <row r="78" spans="1:5" x14ac:dyDescent="0.3">
      <c r="A78" s="170"/>
      <c r="B78" s="170"/>
      <c r="C78" s="170"/>
      <c r="D78" s="170"/>
      <c r="E78" s="170"/>
    </row>
    <row r="79" spans="1:5" x14ac:dyDescent="0.3">
      <c r="A79" s="170"/>
      <c r="B79" s="170"/>
      <c r="C79" s="170"/>
      <c r="D79" s="170"/>
      <c r="E79" s="170"/>
    </row>
    <row r="80" spans="1:5" x14ac:dyDescent="0.3">
      <c r="A80" s="170"/>
      <c r="B80" s="170"/>
      <c r="C80" s="170"/>
      <c r="D80" s="170"/>
      <c r="E80" s="170"/>
    </row>
    <row r="81" spans="1:5" x14ac:dyDescent="0.3">
      <c r="A81" s="170"/>
      <c r="B81" s="170"/>
      <c r="C81" s="170"/>
      <c r="D81" s="170"/>
      <c r="E81" s="170"/>
    </row>
    <row r="82" spans="1:5" x14ac:dyDescent="0.3">
      <c r="A82" s="170"/>
      <c r="B82" s="170"/>
      <c r="C82" s="170"/>
      <c r="D82" s="170"/>
      <c r="E82" s="170"/>
    </row>
    <row r="83" spans="1:5" x14ac:dyDescent="0.3">
      <c r="A83" s="170"/>
      <c r="B83" s="170"/>
      <c r="C83" s="170"/>
      <c r="D83" s="170"/>
      <c r="E83" s="170"/>
    </row>
    <row r="84" spans="1:5" x14ac:dyDescent="0.3">
      <c r="A84" s="170"/>
      <c r="B84" s="170"/>
      <c r="C84" s="170"/>
      <c r="D84" s="170"/>
      <c r="E84" s="170"/>
    </row>
    <row r="85" spans="1:5" x14ac:dyDescent="0.3">
      <c r="A85" s="170"/>
      <c r="B85" s="170"/>
      <c r="C85" s="170"/>
      <c r="D85" s="170"/>
      <c r="E85" s="170"/>
    </row>
    <row r="86" spans="1:5" x14ac:dyDescent="0.3">
      <c r="A86" s="170"/>
      <c r="B86" s="170"/>
      <c r="C86" s="170"/>
      <c r="D86" s="170"/>
      <c r="E86" s="170"/>
    </row>
    <row r="87" spans="1:5" x14ac:dyDescent="0.3">
      <c r="A87" s="170"/>
      <c r="B87" s="170"/>
      <c r="C87" s="170"/>
      <c r="D87" s="170"/>
      <c r="E87" s="170"/>
    </row>
    <row r="88" spans="1:5" x14ac:dyDescent="0.3">
      <c r="A88" s="170"/>
      <c r="B88" s="170"/>
      <c r="C88" s="170"/>
      <c r="D88" s="170"/>
      <c r="E88" s="170"/>
    </row>
    <row r="89" spans="1:5" x14ac:dyDescent="0.3">
      <c r="A89" s="170"/>
      <c r="B89" s="170"/>
      <c r="C89" s="170"/>
      <c r="D89" s="170"/>
      <c r="E89" s="170"/>
    </row>
    <row r="90" spans="1:5" x14ac:dyDescent="0.3">
      <c r="A90" s="170"/>
      <c r="B90" s="170"/>
      <c r="C90" s="170"/>
      <c r="D90" s="170"/>
      <c r="E90" s="170"/>
    </row>
    <row r="91" spans="1:5" x14ac:dyDescent="0.3">
      <c r="A91" s="170"/>
      <c r="B91" s="170"/>
      <c r="C91" s="170"/>
      <c r="D91" s="170"/>
      <c r="E91" s="170"/>
    </row>
    <row r="92" spans="1:5" x14ac:dyDescent="0.3">
      <c r="A92" s="170"/>
      <c r="B92" s="170"/>
      <c r="C92" s="170"/>
      <c r="D92" s="170"/>
      <c r="E92" s="170"/>
    </row>
    <row r="93" spans="1:5" x14ac:dyDescent="0.3">
      <c r="A93" s="170"/>
      <c r="B93" s="170"/>
      <c r="C93" s="170"/>
      <c r="D93" s="170"/>
      <c r="E93" s="170"/>
    </row>
    <row r="94" spans="1:5" x14ac:dyDescent="0.3">
      <c r="A94" s="170"/>
      <c r="B94" s="170"/>
      <c r="C94" s="170"/>
      <c r="D94" s="170"/>
      <c r="E94" s="170"/>
    </row>
    <row r="95" spans="1:5" x14ac:dyDescent="0.3">
      <c r="A95" s="170"/>
      <c r="B95" s="170"/>
      <c r="C95" s="170"/>
      <c r="D95" s="170"/>
      <c r="E95" s="170"/>
    </row>
    <row r="96" spans="1:5" x14ac:dyDescent="0.3">
      <c r="A96" s="170"/>
      <c r="B96" s="170"/>
      <c r="C96" s="170"/>
      <c r="D96" s="170"/>
      <c r="E96" s="170"/>
    </row>
    <row r="97" spans="1:5" x14ac:dyDescent="0.3">
      <c r="A97" s="170"/>
      <c r="B97" s="170"/>
      <c r="C97" s="170"/>
      <c r="D97" s="170"/>
      <c r="E97" s="170"/>
    </row>
    <row r="98" spans="1:5" x14ac:dyDescent="0.3">
      <c r="A98" s="170"/>
      <c r="B98" s="170"/>
      <c r="C98" s="170"/>
      <c r="D98" s="170"/>
      <c r="E98" s="170"/>
    </row>
    <row r="99" spans="1:5" x14ac:dyDescent="0.3">
      <c r="A99" s="170"/>
      <c r="B99" s="170"/>
      <c r="C99" s="170"/>
      <c r="D99" s="170"/>
      <c r="E99" s="170"/>
    </row>
    <row r="100" spans="1:5" x14ac:dyDescent="0.3">
      <c r="A100" s="170"/>
      <c r="B100" s="170"/>
      <c r="C100" s="170"/>
      <c r="D100" s="170"/>
      <c r="E100" s="170"/>
    </row>
    <row r="101" spans="1:5" x14ac:dyDescent="0.3">
      <c r="A101" s="170"/>
      <c r="B101" s="170"/>
      <c r="C101" s="170"/>
      <c r="D101" s="170"/>
      <c r="E101" s="170"/>
    </row>
    <row r="102" spans="1:5" x14ac:dyDescent="0.3">
      <c r="A102" s="170"/>
      <c r="B102" s="170"/>
      <c r="C102" s="170"/>
      <c r="D102" s="170"/>
      <c r="E102" s="170"/>
    </row>
    <row r="103" spans="1:5" x14ac:dyDescent="0.3">
      <c r="A103" s="170"/>
      <c r="B103" s="170"/>
      <c r="C103" s="170"/>
      <c r="D103" s="170"/>
      <c r="E103" s="170"/>
    </row>
    <row r="104" spans="1:5" x14ac:dyDescent="0.3">
      <c r="A104" s="170"/>
      <c r="B104" s="170"/>
      <c r="C104" s="170"/>
      <c r="D104" s="170"/>
      <c r="E104" s="170"/>
    </row>
    <row r="105" spans="1:5" x14ac:dyDescent="0.3">
      <c r="A105" s="170"/>
      <c r="B105" s="170"/>
      <c r="C105" s="170"/>
      <c r="D105" s="170"/>
      <c r="E105" s="170"/>
    </row>
    <row r="106" spans="1:5" x14ac:dyDescent="0.3">
      <c r="A106" s="170"/>
      <c r="B106" s="170"/>
      <c r="C106" s="170"/>
      <c r="D106" s="170"/>
      <c r="E106" s="170"/>
    </row>
    <row r="107" spans="1:5" x14ac:dyDescent="0.3">
      <c r="A107" s="170"/>
      <c r="B107" s="170"/>
      <c r="C107" s="170"/>
      <c r="D107" s="170"/>
      <c r="E107" s="170"/>
    </row>
    <row r="108" spans="1:5" x14ac:dyDescent="0.3">
      <c r="A108" s="170"/>
      <c r="B108" s="170"/>
      <c r="C108" s="170"/>
      <c r="D108" s="170"/>
      <c r="E108" s="170"/>
    </row>
    <row r="109" spans="1:5" x14ac:dyDescent="0.3">
      <c r="A109" s="170"/>
      <c r="B109" s="170"/>
      <c r="C109" s="170"/>
      <c r="D109" s="170"/>
      <c r="E109" s="170"/>
    </row>
    <row r="110" spans="1:5" x14ac:dyDescent="0.3">
      <c r="A110" s="170"/>
      <c r="B110" s="170"/>
      <c r="C110" s="170"/>
      <c r="D110" s="170"/>
      <c r="E110" s="170"/>
    </row>
    <row r="111" spans="1:5" x14ac:dyDescent="0.3">
      <c r="A111" s="170"/>
      <c r="B111" s="170"/>
      <c r="C111" s="170"/>
      <c r="D111" s="170"/>
      <c r="E111" s="170"/>
    </row>
    <row r="112" spans="1:5" x14ac:dyDescent="0.3">
      <c r="A112" s="170"/>
      <c r="B112" s="170"/>
      <c r="C112" s="170"/>
      <c r="D112" s="170"/>
      <c r="E112" s="170"/>
    </row>
    <row r="113" spans="1:5" x14ac:dyDescent="0.3">
      <c r="A113" s="170"/>
      <c r="B113" s="170"/>
      <c r="C113" s="170"/>
      <c r="D113" s="170"/>
      <c r="E113" s="170"/>
    </row>
    <row r="114" spans="1:5" x14ac:dyDescent="0.3">
      <c r="A114" s="170"/>
      <c r="B114" s="170"/>
      <c r="C114" s="170"/>
      <c r="D114" s="170"/>
      <c r="E114" s="170"/>
    </row>
    <row r="115" spans="1:5" x14ac:dyDescent="0.3">
      <c r="A115" s="170"/>
      <c r="B115" s="170"/>
      <c r="C115" s="170"/>
      <c r="D115" s="170"/>
      <c r="E115" s="170"/>
    </row>
    <row r="116" spans="1:5" x14ac:dyDescent="0.3">
      <c r="A116" s="170"/>
      <c r="B116" s="170"/>
      <c r="C116" s="170"/>
      <c r="D116" s="170"/>
      <c r="E116" s="170"/>
    </row>
    <row r="117" spans="1:5" x14ac:dyDescent="0.3">
      <c r="A117" s="170"/>
      <c r="B117" s="170"/>
      <c r="C117" s="170"/>
      <c r="D117" s="170"/>
      <c r="E117" s="170"/>
    </row>
    <row r="118" spans="1:5" x14ac:dyDescent="0.3">
      <c r="A118" s="170"/>
      <c r="B118" s="170"/>
      <c r="C118" s="170"/>
      <c r="D118" s="170"/>
      <c r="E118" s="170"/>
    </row>
    <row r="119" spans="1:5" x14ac:dyDescent="0.3">
      <c r="A119" s="170"/>
      <c r="B119" s="170"/>
      <c r="C119" s="170"/>
      <c r="D119" s="170"/>
      <c r="E119" s="170"/>
    </row>
    <row r="120" spans="1:5" x14ac:dyDescent="0.3">
      <c r="A120" s="170"/>
      <c r="B120" s="170"/>
      <c r="C120" s="170"/>
      <c r="D120" s="170"/>
      <c r="E120" s="170"/>
    </row>
    <row r="121" spans="1:5" x14ac:dyDescent="0.3">
      <c r="A121" s="170"/>
      <c r="B121" s="170"/>
      <c r="C121" s="170"/>
      <c r="D121" s="170"/>
      <c r="E121" s="170"/>
    </row>
    <row r="122" spans="1:5" x14ac:dyDescent="0.3">
      <c r="A122" s="170"/>
      <c r="B122" s="170"/>
      <c r="C122" s="170"/>
      <c r="D122" s="170"/>
      <c r="E122" s="170"/>
    </row>
    <row r="123" spans="1:5" x14ac:dyDescent="0.3">
      <c r="A123" s="170"/>
      <c r="B123" s="170"/>
      <c r="C123" s="170"/>
      <c r="D123" s="170"/>
      <c r="E123" s="170"/>
    </row>
    <row r="124" spans="1:5" x14ac:dyDescent="0.3">
      <c r="A124" s="170"/>
      <c r="B124" s="170"/>
      <c r="C124" s="170"/>
      <c r="D124" s="170"/>
      <c r="E124" s="170"/>
    </row>
    <row r="125" spans="1:5" x14ac:dyDescent="0.3">
      <c r="A125" s="170"/>
      <c r="B125" s="170"/>
      <c r="C125" s="170"/>
      <c r="D125" s="170"/>
      <c r="E125" s="170"/>
    </row>
    <row r="126" spans="1:5" x14ac:dyDescent="0.3">
      <c r="A126" s="170"/>
      <c r="B126" s="170"/>
      <c r="C126" s="170"/>
      <c r="D126" s="170"/>
      <c r="E126" s="170"/>
    </row>
    <row r="127" spans="1:5" x14ac:dyDescent="0.3">
      <c r="A127" s="170"/>
      <c r="B127" s="170"/>
      <c r="C127" s="170"/>
      <c r="D127" s="170"/>
      <c r="E127" s="170"/>
    </row>
    <row r="128" spans="1:5" x14ac:dyDescent="0.3">
      <c r="A128" s="170"/>
      <c r="B128" s="170"/>
      <c r="C128" s="170"/>
      <c r="D128" s="170"/>
      <c r="E128" s="170"/>
    </row>
    <row r="129" spans="1:5" x14ac:dyDescent="0.3">
      <c r="A129" s="170"/>
      <c r="B129" s="170"/>
      <c r="C129" s="170"/>
      <c r="D129" s="170"/>
      <c r="E129" s="170"/>
    </row>
    <row r="130" spans="1:5" x14ac:dyDescent="0.3">
      <c r="A130" s="170"/>
      <c r="B130" s="170"/>
      <c r="C130" s="170"/>
      <c r="D130" s="170"/>
      <c r="E130" s="170"/>
    </row>
    <row r="131" spans="1:5" x14ac:dyDescent="0.3">
      <c r="A131" s="170"/>
      <c r="B131" s="170"/>
      <c r="C131" s="170"/>
      <c r="D131" s="170"/>
      <c r="E131" s="170"/>
    </row>
    <row r="132" spans="1:5" x14ac:dyDescent="0.3">
      <c r="A132" s="170"/>
      <c r="B132" s="170"/>
      <c r="C132" s="170"/>
      <c r="D132" s="170"/>
      <c r="E132" s="170"/>
    </row>
    <row r="133" spans="1:5" x14ac:dyDescent="0.3">
      <c r="A133" s="170"/>
      <c r="B133" s="170"/>
      <c r="C133" s="170"/>
      <c r="D133" s="170"/>
      <c r="E133" s="170"/>
    </row>
    <row r="134" spans="1:5" x14ac:dyDescent="0.3">
      <c r="A134" s="170"/>
      <c r="B134" s="170"/>
      <c r="C134" s="170"/>
      <c r="D134" s="170"/>
      <c r="E134" s="170"/>
    </row>
    <row r="135" spans="1:5" x14ac:dyDescent="0.3">
      <c r="A135" s="170"/>
      <c r="B135" s="170"/>
      <c r="C135" s="170"/>
      <c r="D135" s="170"/>
      <c r="E135" s="170"/>
    </row>
    <row r="136" spans="1:5" x14ac:dyDescent="0.3">
      <c r="A136" s="170"/>
      <c r="B136" s="170"/>
      <c r="C136" s="170"/>
      <c r="D136" s="170"/>
      <c r="E136" s="170"/>
    </row>
    <row r="137" spans="1:5" x14ac:dyDescent="0.3">
      <c r="A137" s="170"/>
      <c r="B137" s="170"/>
      <c r="C137" s="170"/>
      <c r="D137" s="170"/>
      <c r="E137" s="170"/>
    </row>
    <row r="138" spans="1:5" x14ac:dyDescent="0.3">
      <c r="A138" s="170"/>
      <c r="B138" s="170"/>
      <c r="C138" s="170"/>
      <c r="D138" s="170"/>
      <c r="E138" s="170"/>
    </row>
    <row r="139" spans="1:5" x14ac:dyDescent="0.3">
      <c r="A139" s="170"/>
      <c r="B139" s="170"/>
      <c r="C139" s="170"/>
      <c r="D139" s="170"/>
      <c r="E139" s="170"/>
    </row>
    <row r="140" spans="1:5" x14ac:dyDescent="0.3">
      <c r="A140" s="170"/>
      <c r="B140" s="170"/>
      <c r="C140" s="170"/>
      <c r="D140" s="170"/>
      <c r="E140" s="170"/>
    </row>
    <row r="141" spans="1:5" x14ac:dyDescent="0.3">
      <c r="A141" s="170"/>
      <c r="B141" s="170"/>
      <c r="C141" s="170"/>
      <c r="D141" s="170"/>
      <c r="E141" s="170"/>
    </row>
    <row r="142" spans="1:5" x14ac:dyDescent="0.3">
      <c r="A142" s="170"/>
      <c r="B142" s="170"/>
      <c r="C142" s="170"/>
      <c r="D142" s="170"/>
      <c r="E142" s="170"/>
    </row>
    <row r="143" spans="1:5" x14ac:dyDescent="0.3">
      <c r="A143" s="170"/>
      <c r="B143" s="170"/>
      <c r="C143" s="170"/>
      <c r="D143" s="170"/>
      <c r="E143" s="170"/>
    </row>
    <row r="144" spans="1:5" x14ac:dyDescent="0.3">
      <c r="A144" s="170"/>
      <c r="B144" s="170"/>
      <c r="C144" s="170"/>
      <c r="D144" s="170"/>
      <c r="E144" s="170"/>
    </row>
    <row r="145" spans="1:5" x14ac:dyDescent="0.3">
      <c r="A145" s="170"/>
      <c r="B145" s="170"/>
      <c r="C145" s="170"/>
      <c r="D145" s="170"/>
      <c r="E145" s="170"/>
    </row>
    <row r="146" spans="1:5" x14ac:dyDescent="0.3">
      <c r="A146" s="170"/>
      <c r="B146" s="170"/>
      <c r="C146" s="170"/>
      <c r="D146" s="170"/>
      <c r="E146" s="170"/>
    </row>
    <row r="147" spans="1:5" x14ac:dyDescent="0.3">
      <c r="A147" s="170"/>
      <c r="B147" s="170"/>
      <c r="C147" s="170"/>
      <c r="D147" s="170"/>
      <c r="E147" s="170"/>
    </row>
    <row r="148" spans="1:5" x14ac:dyDescent="0.3">
      <c r="A148" s="170"/>
      <c r="B148" s="170"/>
      <c r="C148" s="170"/>
      <c r="D148" s="170"/>
      <c r="E148" s="170"/>
    </row>
    <row r="149" spans="1:5" x14ac:dyDescent="0.3">
      <c r="A149" s="170"/>
      <c r="B149" s="170"/>
      <c r="C149" s="170"/>
      <c r="D149" s="170"/>
      <c r="E149" s="170"/>
    </row>
    <row r="150" spans="1:5" x14ac:dyDescent="0.3">
      <c r="A150" s="170"/>
      <c r="B150" s="170"/>
      <c r="C150" s="170"/>
      <c r="D150" s="170"/>
      <c r="E150" s="170"/>
    </row>
    <row r="151" spans="1:5" x14ac:dyDescent="0.3">
      <c r="A151" s="170"/>
      <c r="B151" s="170"/>
      <c r="C151" s="170"/>
      <c r="D151" s="170"/>
      <c r="E151" s="170"/>
    </row>
    <row r="152" spans="1:5" x14ac:dyDescent="0.3">
      <c r="A152" s="170"/>
      <c r="B152" s="170"/>
      <c r="C152" s="170"/>
      <c r="D152" s="170"/>
      <c r="E152" s="170"/>
    </row>
    <row r="153" spans="1:5" x14ac:dyDescent="0.3">
      <c r="A153" s="170"/>
      <c r="B153" s="170"/>
      <c r="C153" s="170"/>
      <c r="D153" s="170"/>
      <c r="E153" s="170"/>
    </row>
    <row r="154" spans="1:5" x14ac:dyDescent="0.3">
      <c r="A154" s="170"/>
      <c r="B154" s="170"/>
      <c r="C154" s="170"/>
      <c r="D154" s="170"/>
      <c r="E154" s="170"/>
    </row>
    <row r="155" spans="1:5" x14ac:dyDescent="0.3">
      <c r="A155" s="170"/>
      <c r="B155" s="170"/>
      <c r="C155" s="170"/>
      <c r="D155" s="170"/>
      <c r="E155" s="170"/>
    </row>
    <row r="156" spans="1:5" x14ac:dyDescent="0.3">
      <c r="A156" s="170"/>
      <c r="B156" s="170"/>
      <c r="C156" s="170"/>
      <c r="D156" s="170"/>
      <c r="E156" s="170"/>
    </row>
    <row r="157" spans="1:5" x14ac:dyDescent="0.3">
      <c r="A157" s="170"/>
      <c r="B157" s="170"/>
      <c r="C157" s="170"/>
      <c r="D157" s="170"/>
      <c r="E157" s="170"/>
    </row>
    <row r="158" spans="1:5" x14ac:dyDescent="0.3">
      <c r="A158" s="170"/>
      <c r="B158" s="170"/>
      <c r="C158" s="170"/>
      <c r="D158" s="170"/>
      <c r="E158" s="170"/>
    </row>
    <row r="159" spans="1:5" x14ac:dyDescent="0.3">
      <c r="A159" s="170"/>
      <c r="B159" s="170"/>
      <c r="C159" s="170"/>
      <c r="D159" s="170"/>
      <c r="E159" s="170"/>
    </row>
    <row r="160" spans="1:5" x14ac:dyDescent="0.3">
      <c r="A160" s="170"/>
      <c r="B160" s="170"/>
      <c r="C160" s="170"/>
      <c r="D160" s="170"/>
      <c r="E160" s="170"/>
    </row>
    <row r="161" spans="1:5" x14ac:dyDescent="0.3">
      <c r="A161" s="170"/>
      <c r="B161" s="170"/>
      <c r="C161" s="170"/>
      <c r="D161" s="170"/>
      <c r="E161" s="170"/>
    </row>
    <row r="162" spans="1:5" x14ac:dyDescent="0.3">
      <c r="A162" s="170"/>
      <c r="B162" s="170"/>
      <c r="C162" s="170"/>
      <c r="D162" s="170"/>
      <c r="E162" s="170"/>
    </row>
    <row r="163" spans="1:5" x14ac:dyDescent="0.3">
      <c r="A163" s="170"/>
      <c r="B163" s="170"/>
      <c r="C163" s="170"/>
      <c r="D163" s="170"/>
      <c r="E163" s="170"/>
    </row>
    <row r="164" spans="1:5" x14ac:dyDescent="0.3">
      <c r="A164" s="170"/>
      <c r="B164" s="170"/>
      <c r="C164" s="170"/>
      <c r="D164" s="170"/>
      <c r="E164" s="170"/>
    </row>
    <row r="165" spans="1:5" x14ac:dyDescent="0.3">
      <c r="A165" s="170"/>
      <c r="B165" s="170"/>
      <c r="C165" s="170"/>
      <c r="D165" s="170"/>
      <c r="E165" s="170"/>
    </row>
    <row r="166" spans="1:5" x14ac:dyDescent="0.3">
      <c r="A166" s="170"/>
      <c r="B166" s="170"/>
      <c r="C166" s="170"/>
      <c r="D166" s="170"/>
      <c r="E166" s="170"/>
    </row>
    <row r="167" spans="1:5" x14ac:dyDescent="0.3">
      <c r="A167" s="170"/>
      <c r="B167" s="170"/>
      <c r="C167" s="170"/>
      <c r="D167" s="170"/>
      <c r="E167" s="170"/>
    </row>
    <row r="168" spans="1:5" x14ac:dyDescent="0.3">
      <c r="A168" s="170"/>
      <c r="B168" s="170"/>
      <c r="C168" s="170"/>
      <c r="D168" s="170"/>
      <c r="E168" s="170"/>
    </row>
    <row r="169" spans="1:5" x14ac:dyDescent="0.3">
      <c r="A169" s="170"/>
      <c r="B169" s="170"/>
      <c r="C169" s="170"/>
      <c r="D169" s="170"/>
      <c r="E169" s="170"/>
    </row>
    <row r="170" spans="1:5" x14ac:dyDescent="0.3">
      <c r="A170" s="170"/>
      <c r="B170" s="170"/>
      <c r="C170" s="170"/>
      <c r="D170" s="170"/>
      <c r="E170" s="170"/>
    </row>
    <row r="171" spans="1:5" x14ac:dyDescent="0.3">
      <c r="A171" s="170"/>
      <c r="B171" s="170"/>
      <c r="C171" s="170"/>
      <c r="D171" s="170"/>
      <c r="E171" s="170"/>
    </row>
    <row r="172" spans="1:5" x14ac:dyDescent="0.3">
      <c r="A172" s="170"/>
      <c r="B172" s="170"/>
      <c r="C172" s="170"/>
      <c r="D172" s="170"/>
      <c r="E172" s="170"/>
    </row>
    <row r="173" spans="1:5" x14ac:dyDescent="0.3">
      <c r="A173" s="170"/>
      <c r="B173" s="170"/>
      <c r="C173" s="170"/>
      <c r="D173" s="170"/>
      <c r="E173" s="170"/>
    </row>
    <row r="174" spans="1:5" x14ac:dyDescent="0.3">
      <c r="A174" s="170"/>
      <c r="B174" s="170"/>
      <c r="C174" s="170"/>
      <c r="D174" s="170"/>
      <c r="E174" s="170"/>
    </row>
    <row r="175" spans="1:5" x14ac:dyDescent="0.3">
      <c r="A175" s="170"/>
      <c r="B175" s="170"/>
      <c r="C175" s="170"/>
      <c r="D175" s="170"/>
      <c r="E175" s="170"/>
    </row>
    <row r="176" spans="1:5" x14ac:dyDescent="0.3">
      <c r="A176" s="170"/>
      <c r="B176" s="170"/>
      <c r="C176" s="170"/>
      <c r="D176" s="170"/>
      <c r="E176" s="170"/>
    </row>
    <row r="177" spans="1:5" x14ac:dyDescent="0.3">
      <c r="A177" s="170"/>
      <c r="B177" s="170"/>
      <c r="C177" s="170"/>
      <c r="D177" s="170"/>
      <c r="E177" s="170"/>
    </row>
    <row r="178" spans="1:5" x14ac:dyDescent="0.3">
      <c r="A178" s="170"/>
      <c r="B178" s="170"/>
      <c r="C178" s="170"/>
      <c r="D178" s="170"/>
      <c r="E178" s="170"/>
    </row>
    <row r="179" spans="1:5" x14ac:dyDescent="0.3">
      <c r="A179" s="170"/>
      <c r="B179" s="170"/>
      <c r="C179" s="170"/>
      <c r="D179" s="170"/>
      <c r="E179" s="170"/>
    </row>
    <row r="180" spans="1:5" x14ac:dyDescent="0.3">
      <c r="A180" s="170"/>
      <c r="B180" s="170"/>
      <c r="C180" s="170"/>
      <c r="D180" s="170"/>
      <c r="E180" s="170"/>
    </row>
    <row r="181" spans="1:5" x14ac:dyDescent="0.3">
      <c r="A181" s="170"/>
      <c r="B181" s="170"/>
      <c r="C181" s="170"/>
      <c r="D181" s="170"/>
      <c r="E181" s="170"/>
    </row>
    <row r="182" spans="1:5" x14ac:dyDescent="0.3">
      <c r="A182" s="170"/>
      <c r="B182" s="170"/>
      <c r="C182" s="170"/>
      <c r="D182" s="170"/>
      <c r="E182" s="170"/>
    </row>
    <row r="183" spans="1:5" x14ac:dyDescent="0.3">
      <c r="A183" s="170"/>
      <c r="B183" s="170"/>
      <c r="C183" s="170"/>
      <c r="D183" s="170"/>
      <c r="E183" s="170"/>
    </row>
    <row r="184" spans="1:5" x14ac:dyDescent="0.3">
      <c r="A184" s="170"/>
      <c r="B184" s="170"/>
      <c r="C184" s="170"/>
      <c r="D184" s="170"/>
      <c r="E184" s="170"/>
    </row>
    <row r="185" spans="1:5" x14ac:dyDescent="0.3">
      <c r="A185" s="170"/>
      <c r="B185" s="170"/>
      <c r="C185" s="170"/>
      <c r="D185" s="170"/>
      <c r="E185" s="170"/>
    </row>
    <row r="186" spans="1:5" x14ac:dyDescent="0.3">
      <c r="A186" s="170"/>
      <c r="B186" s="170"/>
      <c r="C186" s="170"/>
      <c r="D186" s="170"/>
      <c r="E186" s="170"/>
    </row>
    <row r="187" spans="1:5" x14ac:dyDescent="0.3">
      <c r="A187" s="170"/>
      <c r="B187" s="170"/>
      <c r="C187" s="170"/>
      <c r="D187" s="170"/>
      <c r="E187" s="170"/>
    </row>
    <row r="188" spans="1:5" x14ac:dyDescent="0.3">
      <c r="A188" s="170"/>
      <c r="B188" s="170"/>
      <c r="C188" s="170"/>
      <c r="D188" s="170"/>
      <c r="E188" s="170"/>
    </row>
    <row r="189" spans="1:5" x14ac:dyDescent="0.3">
      <c r="A189" s="170"/>
      <c r="B189" s="170"/>
      <c r="C189" s="170"/>
      <c r="D189" s="170"/>
      <c r="E189" s="170"/>
    </row>
    <row r="190" spans="1:5" x14ac:dyDescent="0.3">
      <c r="A190" s="170"/>
      <c r="B190" s="170"/>
      <c r="C190" s="170"/>
      <c r="D190" s="170"/>
      <c r="E190" s="170"/>
    </row>
    <row r="191" spans="1:5" x14ac:dyDescent="0.3">
      <c r="A191" s="170"/>
      <c r="B191" s="170"/>
      <c r="C191" s="170"/>
      <c r="D191" s="170"/>
      <c r="E191" s="170"/>
    </row>
    <row r="192" spans="1:5" x14ac:dyDescent="0.3">
      <c r="A192" s="170"/>
      <c r="B192" s="170"/>
      <c r="C192" s="170"/>
      <c r="D192" s="170"/>
      <c r="E192" s="170"/>
    </row>
    <row r="193" spans="1:5" x14ac:dyDescent="0.3">
      <c r="A193" s="170"/>
      <c r="B193" s="170"/>
      <c r="C193" s="170"/>
      <c r="D193" s="170"/>
      <c r="E193" s="170"/>
    </row>
    <row r="194" spans="1:5" x14ac:dyDescent="0.3">
      <c r="A194" s="170"/>
      <c r="B194" s="170"/>
      <c r="C194" s="170"/>
      <c r="D194" s="170"/>
      <c r="E194" s="170"/>
    </row>
    <row r="195" spans="1:5" x14ac:dyDescent="0.3">
      <c r="A195" s="170"/>
      <c r="B195" s="170"/>
      <c r="C195" s="170"/>
      <c r="D195" s="170"/>
      <c r="E195" s="170"/>
    </row>
    <row r="196" spans="1:5" x14ac:dyDescent="0.3">
      <c r="A196" s="170"/>
      <c r="B196" s="170"/>
      <c r="C196" s="170"/>
      <c r="D196" s="170"/>
      <c r="E196" s="170"/>
    </row>
    <row r="197" spans="1:5" x14ac:dyDescent="0.3">
      <c r="A197" s="170"/>
      <c r="B197" s="170"/>
      <c r="C197" s="170"/>
      <c r="D197" s="170"/>
      <c r="E197" s="170"/>
    </row>
    <row r="198" spans="1:5" x14ac:dyDescent="0.3">
      <c r="A198" s="170"/>
      <c r="B198" s="170"/>
      <c r="C198" s="170"/>
      <c r="D198" s="170"/>
      <c r="E198" s="170"/>
    </row>
    <row r="199" spans="1:5" x14ac:dyDescent="0.3">
      <c r="A199" s="170"/>
      <c r="B199" s="170"/>
      <c r="C199" s="170"/>
      <c r="D199" s="170"/>
      <c r="E199" s="170"/>
    </row>
    <row r="200" spans="1:5" x14ac:dyDescent="0.3">
      <c r="A200" s="170"/>
      <c r="B200" s="170"/>
      <c r="C200" s="170"/>
      <c r="D200" s="170"/>
      <c r="E200" s="170"/>
    </row>
    <row r="201" spans="1:5" x14ac:dyDescent="0.3">
      <c r="A201" s="170"/>
      <c r="B201" s="170"/>
      <c r="C201" s="170"/>
      <c r="D201" s="170"/>
      <c r="E201" s="170"/>
    </row>
    <row r="202" spans="1:5" x14ac:dyDescent="0.3">
      <c r="A202" s="170"/>
      <c r="B202" s="170"/>
      <c r="C202" s="170"/>
      <c r="D202" s="170"/>
      <c r="E202" s="170"/>
    </row>
  </sheetData>
  <mergeCells count="9">
    <mergeCell ref="A39:E39"/>
    <mergeCell ref="A45:E45"/>
    <mergeCell ref="A46:E46"/>
    <mergeCell ref="B4:C4"/>
    <mergeCell ref="B5:C5"/>
    <mergeCell ref="B6:C6"/>
    <mergeCell ref="A14:E14"/>
    <mergeCell ref="C33:E33"/>
    <mergeCell ref="A36:E36"/>
  </mergeCells>
  <printOptions horizontalCentered="1" verticalCentered="1"/>
  <pageMargins left="0.25" right="0.25" top="0.75" bottom="0.75" header="0.3" footer="0.3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49"/>
  <sheetViews>
    <sheetView topLeftCell="A4" zoomScaleNormal="100" workbookViewId="0">
      <selection activeCell="B9" sqref="B9"/>
    </sheetView>
  </sheetViews>
  <sheetFormatPr defaultColWidth="9.1796875" defaultRowHeight="10.5" x14ac:dyDescent="0.25"/>
  <cols>
    <col min="1" max="1" width="23" style="19" customWidth="1"/>
    <col min="2" max="2" width="10.81640625" style="19" customWidth="1"/>
    <col min="3" max="4" width="8.7265625" style="19" bestFit="1" customWidth="1"/>
    <col min="5" max="6" width="8.7265625" style="19" customWidth="1"/>
    <col min="7" max="7" width="8.26953125" style="19" customWidth="1"/>
    <col min="8" max="8" width="10.1796875" style="19" bestFit="1" customWidth="1"/>
    <col min="9" max="9" width="10.1796875" style="19" customWidth="1"/>
    <col min="10" max="10" width="7.26953125" style="19" customWidth="1"/>
    <col min="11" max="11" width="10.1796875" style="19" bestFit="1" customWidth="1"/>
    <col min="12" max="12" width="10.1796875" style="19" customWidth="1"/>
    <col min="13" max="13" width="6.81640625" style="19" customWidth="1"/>
    <col min="14" max="14" width="10.1796875" style="19" bestFit="1" customWidth="1"/>
    <col min="15" max="15" width="10.1796875" style="19" customWidth="1"/>
    <col min="16" max="16" width="7" style="19" customWidth="1"/>
    <col min="17" max="17" width="10.1796875" style="19" bestFit="1" customWidth="1"/>
    <col min="18" max="18" width="10.1796875" style="19" customWidth="1"/>
    <col min="19" max="19" width="8.81640625" style="19" customWidth="1"/>
    <col min="20" max="20" width="12.81640625" style="19" customWidth="1"/>
    <col min="21" max="21" width="6.453125" style="19" customWidth="1"/>
    <col min="22" max="16384" width="9.1796875" style="19"/>
  </cols>
  <sheetData>
    <row r="1" spans="1:26" ht="13" x14ac:dyDescent="0.25">
      <c r="A1" s="312" t="s">
        <v>119</v>
      </c>
      <c r="B1" s="313"/>
      <c r="C1" s="313"/>
      <c r="D1" s="313"/>
      <c r="E1" s="313"/>
      <c r="F1" s="314"/>
      <c r="G1" s="318" t="str">
        <f>+'(KNY)könyvvizsgálói nyilatkozat'!$B4</f>
        <v>MINTA Kft.</v>
      </c>
      <c r="H1" s="318"/>
      <c r="I1" s="318"/>
      <c r="J1" s="318"/>
      <c r="K1" s="318"/>
      <c r="M1" s="20"/>
      <c r="N1" s="20"/>
      <c r="O1" s="20"/>
      <c r="P1" s="20"/>
      <c r="Q1" s="20"/>
    </row>
    <row r="2" spans="1:26" ht="12.75" customHeight="1" x14ac:dyDescent="0.25">
      <c r="A2" s="315" t="s">
        <v>121</v>
      </c>
      <c r="B2" s="316"/>
      <c r="C2" s="316"/>
      <c r="D2" s="316"/>
      <c r="E2" s="316"/>
      <c r="F2" s="317"/>
      <c r="G2" s="318" t="str">
        <f>+'(KNY)könyvvizsgálói nyilatkozat'!$B5</f>
        <v>2017-1.2.1-NKP-0000-00000</v>
      </c>
      <c r="H2" s="318"/>
      <c r="I2" s="318"/>
      <c r="J2" s="318"/>
      <c r="K2" s="318"/>
      <c r="M2" s="20"/>
      <c r="N2" s="20"/>
      <c r="O2" s="20"/>
      <c r="P2" s="20"/>
      <c r="Q2" s="20"/>
    </row>
    <row r="3" spans="1:26" ht="13" x14ac:dyDescent="0.25">
      <c r="A3" s="315" t="s">
        <v>156</v>
      </c>
      <c r="B3" s="316"/>
      <c r="C3" s="316"/>
      <c r="D3" s="316"/>
      <c r="E3" s="316"/>
      <c r="F3" s="317"/>
      <c r="G3" s="319" t="str">
        <f>+'(KNY)könyvvizsgálói nyilatkozat'!$B6</f>
        <v>2017.11.01.-2018.10.31.</v>
      </c>
      <c r="H3" s="320"/>
      <c r="I3" s="320"/>
      <c r="J3" s="320"/>
      <c r="K3" s="321"/>
      <c r="M3" s="20"/>
      <c r="N3" s="20"/>
      <c r="O3" s="20"/>
      <c r="P3" s="20"/>
      <c r="Q3" s="20"/>
    </row>
    <row r="4" spans="1:26" x14ac:dyDescent="0.25">
      <c r="B4" s="21"/>
      <c r="C4" s="22"/>
      <c r="D4" s="22"/>
      <c r="E4" s="22"/>
      <c r="F4" s="22"/>
      <c r="G4" s="22"/>
      <c r="H4" s="22"/>
      <c r="I4" s="23"/>
      <c r="J4" s="23"/>
      <c r="K4" s="23"/>
      <c r="L4" s="23"/>
      <c r="M4" s="23"/>
      <c r="N4" s="23"/>
      <c r="O4" s="23"/>
      <c r="P4" s="23"/>
      <c r="Q4" s="23"/>
    </row>
    <row r="5" spans="1:26" ht="12.75" customHeight="1" x14ac:dyDescent="0.25">
      <c r="A5" s="322" t="s">
        <v>157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</row>
    <row r="6" spans="1:26" ht="11" thickBot="1" x14ac:dyDescent="0.3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26" ht="44.25" customHeight="1" x14ac:dyDescent="0.25">
      <c r="A7" s="302" t="s">
        <v>158</v>
      </c>
      <c r="B7" s="303"/>
      <c r="C7" s="308" t="s">
        <v>159</v>
      </c>
      <c r="D7" s="309"/>
      <c r="E7" s="310" t="s">
        <v>160</v>
      </c>
      <c r="F7" s="304" t="s">
        <v>15</v>
      </c>
      <c r="G7" s="304" t="s">
        <v>161</v>
      </c>
      <c r="H7" s="323" t="s">
        <v>18</v>
      </c>
      <c r="I7" s="324"/>
      <c r="J7" s="325"/>
      <c r="K7" s="323" t="s">
        <v>20</v>
      </c>
      <c r="L7" s="324"/>
      <c r="M7" s="325"/>
      <c r="N7" s="323" t="s">
        <v>22</v>
      </c>
      <c r="O7" s="324"/>
      <c r="P7" s="325"/>
      <c r="Q7" s="323" t="s">
        <v>24</v>
      </c>
      <c r="R7" s="324"/>
      <c r="S7" s="325"/>
      <c r="T7" s="306" t="s">
        <v>26</v>
      </c>
      <c r="U7" s="306" t="s">
        <v>27</v>
      </c>
    </row>
    <row r="8" spans="1:26" ht="58.5" customHeight="1" thickBot="1" x14ac:dyDescent="0.3">
      <c r="A8" s="25" t="s">
        <v>162</v>
      </c>
      <c r="B8" s="25" t="s">
        <v>163</v>
      </c>
      <c r="C8" s="26" t="s">
        <v>164</v>
      </c>
      <c r="D8" s="26" t="s">
        <v>165</v>
      </c>
      <c r="E8" s="311"/>
      <c r="F8" s="305"/>
      <c r="G8" s="305"/>
      <c r="H8" s="27" t="s">
        <v>166</v>
      </c>
      <c r="I8" s="28" t="s">
        <v>167</v>
      </c>
      <c r="J8" s="29" t="s">
        <v>168</v>
      </c>
      <c r="K8" s="27" t="s">
        <v>166</v>
      </c>
      <c r="L8" s="28" t="s">
        <v>167</v>
      </c>
      <c r="M8" s="29" t="s">
        <v>168</v>
      </c>
      <c r="N8" s="27" t="s">
        <v>166</v>
      </c>
      <c r="O8" s="28" t="s">
        <v>167</v>
      </c>
      <c r="P8" s="29" t="s">
        <v>168</v>
      </c>
      <c r="Q8" s="27" t="s">
        <v>166</v>
      </c>
      <c r="R8" s="30" t="s">
        <v>167</v>
      </c>
      <c r="S8" s="31" t="s">
        <v>168</v>
      </c>
      <c r="T8" s="307"/>
      <c r="U8" s="307"/>
    </row>
    <row r="9" spans="1:26" x14ac:dyDescent="0.25">
      <c r="A9" s="32" t="s">
        <v>169</v>
      </c>
      <c r="B9" s="33" t="s">
        <v>170</v>
      </c>
      <c r="C9" s="34">
        <v>43070</v>
      </c>
      <c r="D9" s="34">
        <v>43100</v>
      </c>
      <c r="E9" s="202">
        <v>72</v>
      </c>
      <c r="F9" s="34">
        <v>43103</v>
      </c>
      <c r="G9" s="203" t="s">
        <v>171</v>
      </c>
      <c r="H9" s="223">
        <v>650000</v>
      </c>
      <c r="I9" s="224">
        <v>0</v>
      </c>
      <c r="J9" s="225">
        <v>0</v>
      </c>
      <c r="K9" s="38">
        <v>8000</v>
      </c>
      <c r="L9" s="38">
        <v>2000</v>
      </c>
      <c r="M9" s="39">
        <v>0</v>
      </c>
      <c r="N9" s="40">
        <f>H9+K9</f>
        <v>658000</v>
      </c>
      <c r="O9" s="40">
        <f>I9+L9</f>
        <v>2000</v>
      </c>
      <c r="P9" s="40">
        <f>J9+M9</f>
        <v>0</v>
      </c>
      <c r="Q9" s="41">
        <v>126750</v>
      </c>
      <c r="R9" s="42">
        <v>0</v>
      </c>
      <c r="S9" s="37">
        <v>0</v>
      </c>
      <c r="T9" s="43" t="s">
        <v>172</v>
      </c>
      <c r="U9" s="148">
        <v>1</v>
      </c>
    </row>
    <row r="10" spans="1:26" s="18" customFormat="1" ht="13" x14ac:dyDescent="0.3">
      <c r="A10" s="32" t="s">
        <v>169</v>
      </c>
      <c r="B10" s="33" t="s">
        <v>170</v>
      </c>
      <c r="C10" s="34">
        <v>43101</v>
      </c>
      <c r="D10" s="34">
        <v>43131</v>
      </c>
      <c r="E10" s="204">
        <v>65</v>
      </c>
      <c r="F10" s="34">
        <v>43134</v>
      </c>
      <c r="G10" s="203" t="s">
        <v>171</v>
      </c>
      <c r="H10" s="35">
        <v>650000</v>
      </c>
      <c r="I10" s="36">
        <v>0</v>
      </c>
      <c r="J10" s="37">
        <v>0</v>
      </c>
      <c r="K10" s="38">
        <v>8000</v>
      </c>
      <c r="L10" s="38">
        <v>2000</v>
      </c>
      <c r="M10" s="39">
        <v>0</v>
      </c>
      <c r="N10" s="40">
        <f t="shared" ref="N10:P25" si="0">H10+K10</f>
        <v>658000</v>
      </c>
      <c r="O10" s="40">
        <f t="shared" ref="O10:O27" si="1">I10+L10</f>
        <v>2000</v>
      </c>
      <c r="P10" s="40">
        <f t="shared" si="0"/>
        <v>0</v>
      </c>
      <c r="Q10" s="41">
        <v>126750</v>
      </c>
      <c r="R10" s="42">
        <v>0</v>
      </c>
      <c r="S10" s="37">
        <v>0</v>
      </c>
      <c r="T10" s="43" t="s">
        <v>172</v>
      </c>
      <c r="U10" s="148">
        <v>1</v>
      </c>
    </row>
    <row r="11" spans="1:26" s="18" customFormat="1" ht="13" x14ac:dyDescent="0.3">
      <c r="A11" s="32" t="s">
        <v>169</v>
      </c>
      <c r="B11" s="33" t="s">
        <v>170</v>
      </c>
      <c r="C11" s="34">
        <v>43132</v>
      </c>
      <c r="D11" s="34">
        <v>43159</v>
      </c>
      <c r="E11" s="202">
        <v>72</v>
      </c>
      <c r="F11" s="205">
        <v>43162</v>
      </c>
      <c r="G11" s="203" t="s">
        <v>171</v>
      </c>
      <c r="H11" s="35">
        <v>650000</v>
      </c>
      <c r="I11" s="36">
        <v>0</v>
      </c>
      <c r="J11" s="37">
        <v>0</v>
      </c>
      <c r="K11" s="38">
        <v>8000</v>
      </c>
      <c r="L11" s="38">
        <v>2000</v>
      </c>
      <c r="M11" s="39">
        <v>0</v>
      </c>
      <c r="N11" s="40">
        <f t="shared" si="0"/>
        <v>658000</v>
      </c>
      <c r="O11" s="40">
        <f t="shared" si="1"/>
        <v>2000</v>
      </c>
      <c r="P11" s="40">
        <f t="shared" si="0"/>
        <v>0</v>
      </c>
      <c r="Q11" s="41">
        <v>126750</v>
      </c>
      <c r="R11" s="42">
        <v>0</v>
      </c>
      <c r="S11" s="37">
        <v>0</v>
      </c>
      <c r="T11" s="43" t="s">
        <v>172</v>
      </c>
      <c r="U11" s="148">
        <v>1</v>
      </c>
    </row>
    <row r="12" spans="1:26" s="18" customFormat="1" ht="13" x14ac:dyDescent="0.3">
      <c r="A12" s="32" t="s">
        <v>169</v>
      </c>
      <c r="B12" s="33" t="s">
        <v>170</v>
      </c>
      <c r="C12" s="34">
        <v>43160</v>
      </c>
      <c r="D12" s="34">
        <v>43190</v>
      </c>
      <c r="E12" s="204">
        <v>68</v>
      </c>
      <c r="F12" s="205">
        <v>43193</v>
      </c>
      <c r="G12" s="203" t="s">
        <v>171</v>
      </c>
      <c r="H12" s="35">
        <v>650000</v>
      </c>
      <c r="I12" s="36">
        <v>0</v>
      </c>
      <c r="J12" s="37">
        <v>0</v>
      </c>
      <c r="K12" s="38">
        <v>8000</v>
      </c>
      <c r="L12" s="38">
        <v>2000</v>
      </c>
      <c r="M12" s="39">
        <v>0</v>
      </c>
      <c r="N12" s="40">
        <f t="shared" si="0"/>
        <v>658000</v>
      </c>
      <c r="O12" s="40">
        <f t="shared" si="1"/>
        <v>2000</v>
      </c>
      <c r="P12" s="40">
        <f t="shared" si="0"/>
        <v>0</v>
      </c>
      <c r="Q12" s="41">
        <v>126750</v>
      </c>
      <c r="R12" s="42">
        <v>0</v>
      </c>
      <c r="S12" s="37">
        <v>0</v>
      </c>
      <c r="T12" s="43" t="s">
        <v>172</v>
      </c>
      <c r="U12" s="148">
        <v>1</v>
      </c>
      <c r="Z12" s="47"/>
    </row>
    <row r="13" spans="1:26" s="18" customFormat="1" ht="13" x14ac:dyDescent="0.3">
      <c r="A13" s="32" t="s">
        <v>169</v>
      </c>
      <c r="B13" s="33" t="s">
        <v>170</v>
      </c>
      <c r="C13" s="34">
        <v>43191</v>
      </c>
      <c r="D13" s="34">
        <v>43220</v>
      </c>
      <c r="E13" s="202">
        <v>64</v>
      </c>
      <c r="F13" s="205">
        <v>43223</v>
      </c>
      <c r="G13" s="203" t="s">
        <v>171</v>
      </c>
      <c r="H13" s="35">
        <v>650000</v>
      </c>
      <c r="I13" s="36">
        <v>0</v>
      </c>
      <c r="J13" s="37">
        <v>0</v>
      </c>
      <c r="K13" s="38">
        <v>0</v>
      </c>
      <c r="L13" s="38">
        <v>0</v>
      </c>
      <c r="M13" s="39">
        <v>0</v>
      </c>
      <c r="N13" s="40">
        <f t="shared" si="0"/>
        <v>650000</v>
      </c>
      <c r="O13" s="40">
        <f t="shared" si="1"/>
        <v>0</v>
      </c>
      <c r="P13" s="40">
        <f t="shared" si="0"/>
        <v>0</v>
      </c>
      <c r="Q13" s="41">
        <v>126750</v>
      </c>
      <c r="R13" s="42">
        <v>0</v>
      </c>
      <c r="S13" s="37">
        <v>0</v>
      </c>
      <c r="T13" s="43" t="s">
        <v>172</v>
      </c>
      <c r="U13" s="148">
        <v>1</v>
      </c>
      <c r="Z13" s="47"/>
    </row>
    <row r="14" spans="1:26" s="18" customFormat="1" ht="13" x14ac:dyDescent="0.3">
      <c r="A14" s="32" t="s">
        <v>169</v>
      </c>
      <c r="B14" s="33" t="s">
        <v>170</v>
      </c>
      <c r="C14" s="34">
        <v>43221</v>
      </c>
      <c r="D14" s="34">
        <v>43251</v>
      </c>
      <c r="E14" s="204">
        <v>80</v>
      </c>
      <c r="F14" s="205">
        <v>43254</v>
      </c>
      <c r="G14" s="203" t="s">
        <v>171</v>
      </c>
      <c r="H14" s="35">
        <v>650000</v>
      </c>
      <c r="I14" s="36">
        <v>0</v>
      </c>
      <c r="J14" s="37">
        <v>0</v>
      </c>
      <c r="K14" s="38">
        <v>0</v>
      </c>
      <c r="L14" s="38">
        <v>0</v>
      </c>
      <c r="M14" s="39">
        <v>0</v>
      </c>
      <c r="N14" s="40">
        <f t="shared" si="0"/>
        <v>650000</v>
      </c>
      <c r="O14" s="40">
        <f t="shared" si="1"/>
        <v>0</v>
      </c>
      <c r="P14" s="40">
        <f t="shared" si="0"/>
        <v>0</v>
      </c>
      <c r="Q14" s="41">
        <v>126750</v>
      </c>
      <c r="R14" s="42">
        <v>0</v>
      </c>
      <c r="S14" s="37">
        <v>0</v>
      </c>
      <c r="T14" s="43" t="s">
        <v>172</v>
      </c>
      <c r="U14" s="148">
        <v>1</v>
      </c>
      <c r="Z14" s="47"/>
    </row>
    <row r="15" spans="1:26" s="18" customFormat="1" ht="13" x14ac:dyDescent="0.3">
      <c r="A15" s="32" t="s">
        <v>169</v>
      </c>
      <c r="B15" s="33" t="s">
        <v>170</v>
      </c>
      <c r="C15" s="34">
        <v>43252</v>
      </c>
      <c r="D15" s="34">
        <v>43281</v>
      </c>
      <c r="E15" s="202">
        <v>80</v>
      </c>
      <c r="F15" s="205">
        <v>43284</v>
      </c>
      <c r="G15" s="203" t="s">
        <v>171</v>
      </c>
      <c r="H15" s="35">
        <v>650000</v>
      </c>
      <c r="I15" s="36">
        <v>0</v>
      </c>
      <c r="J15" s="37">
        <v>0</v>
      </c>
      <c r="K15" s="38">
        <v>0</v>
      </c>
      <c r="L15" s="38">
        <v>0</v>
      </c>
      <c r="M15" s="39">
        <v>0</v>
      </c>
      <c r="N15" s="40">
        <f t="shared" si="0"/>
        <v>650000</v>
      </c>
      <c r="O15" s="40">
        <f t="shared" si="1"/>
        <v>0</v>
      </c>
      <c r="P15" s="40">
        <f t="shared" si="0"/>
        <v>0</v>
      </c>
      <c r="Q15" s="41">
        <v>126750</v>
      </c>
      <c r="R15" s="42">
        <v>0</v>
      </c>
      <c r="S15" s="37">
        <v>0</v>
      </c>
      <c r="T15" s="43" t="s">
        <v>172</v>
      </c>
      <c r="U15" s="148">
        <v>1</v>
      </c>
      <c r="Z15" s="47"/>
    </row>
    <row r="16" spans="1:26" s="18" customFormat="1" ht="13" x14ac:dyDescent="0.3">
      <c r="A16" s="32" t="s">
        <v>169</v>
      </c>
      <c r="B16" s="33" t="s">
        <v>170</v>
      </c>
      <c r="C16" s="34">
        <v>43282</v>
      </c>
      <c r="D16" s="34">
        <v>43312</v>
      </c>
      <c r="E16" s="204">
        <v>80</v>
      </c>
      <c r="F16" s="205">
        <v>43315</v>
      </c>
      <c r="G16" s="203" t="s">
        <v>171</v>
      </c>
      <c r="H16" s="35">
        <v>650000</v>
      </c>
      <c r="I16" s="36">
        <v>0</v>
      </c>
      <c r="J16" s="37">
        <v>0</v>
      </c>
      <c r="K16" s="38">
        <v>0</v>
      </c>
      <c r="L16" s="38">
        <v>0</v>
      </c>
      <c r="M16" s="39">
        <v>0</v>
      </c>
      <c r="N16" s="40">
        <f t="shared" si="0"/>
        <v>650000</v>
      </c>
      <c r="O16" s="40">
        <f t="shared" si="1"/>
        <v>0</v>
      </c>
      <c r="P16" s="40">
        <f t="shared" si="0"/>
        <v>0</v>
      </c>
      <c r="Q16" s="41">
        <v>126750</v>
      </c>
      <c r="R16" s="42">
        <v>0</v>
      </c>
      <c r="S16" s="37">
        <v>0</v>
      </c>
      <c r="T16" s="43" t="s">
        <v>172</v>
      </c>
      <c r="U16" s="148">
        <v>1</v>
      </c>
      <c r="Z16" s="47"/>
    </row>
    <row r="17" spans="1:26" s="18" customFormat="1" ht="13" x14ac:dyDescent="0.3">
      <c r="A17" s="32" t="s">
        <v>169</v>
      </c>
      <c r="B17" s="33" t="s">
        <v>170</v>
      </c>
      <c r="C17" s="34">
        <v>43313</v>
      </c>
      <c r="D17" s="34">
        <v>43343</v>
      </c>
      <c r="E17" s="202">
        <v>80</v>
      </c>
      <c r="F17" s="205">
        <v>43346</v>
      </c>
      <c r="G17" s="203" t="s">
        <v>171</v>
      </c>
      <c r="H17" s="35">
        <v>650000</v>
      </c>
      <c r="I17" s="36">
        <v>0</v>
      </c>
      <c r="J17" s="37">
        <v>0</v>
      </c>
      <c r="K17" s="38">
        <v>0</v>
      </c>
      <c r="L17" s="38">
        <v>0</v>
      </c>
      <c r="M17" s="39">
        <v>0</v>
      </c>
      <c r="N17" s="40">
        <f t="shared" si="0"/>
        <v>650000</v>
      </c>
      <c r="O17" s="40">
        <f t="shared" si="1"/>
        <v>0</v>
      </c>
      <c r="P17" s="40">
        <f t="shared" si="0"/>
        <v>0</v>
      </c>
      <c r="Q17" s="41">
        <v>126750</v>
      </c>
      <c r="R17" s="42">
        <v>0</v>
      </c>
      <c r="S17" s="37">
        <v>0</v>
      </c>
      <c r="T17" s="43" t="s">
        <v>172</v>
      </c>
      <c r="U17" s="148">
        <v>1</v>
      </c>
      <c r="Z17" s="47"/>
    </row>
    <row r="18" spans="1:26" s="18" customFormat="1" ht="13" x14ac:dyDescent="0.3">
      <c r="A18" s="32" t="s">
        <v>169</v>
      </c>
      <c r="B18" s="33" t="s">
        <v>170</v>
      </c>
      <c r="C18" s="34">
        <v>43344</v>
      </c>
      <c r="D18" s="34">
        <v>43373</v>
      </c>
      <c r="E18" s="204">
        <v>72</v>
      </c>
      <c r="F18" s="205">
        <v>43376</v>
      </c>
      <c r="G18" s="203" t="s">
        <v>171</v>
      </c>
      <c r="H18" s="35">
        <v>650000</v>
      </c>
      <c r="I18" s="36">
        <v>0</v>
      </c>
      <c r="J18" s="37">
        <v>0</v>
      </c>
      <c r="K18" s="38">
        <v>0</v>
      </c>
      <c r="L18" s="38">
        <v>0</v>
      </c>
      <c r="M18" s="39">
        <v>0</v>
      </c>
      <c r="N18" s="40">
        <f t="shared" si="0"/>
        <v>650000</v>
      </c>
      <c r="O18" s="40">
        <f t="shared" si="1"/>
        <v>0</v>
      </c>
      <c r="P18" s="40">
        <f t="shared" si="0"/>
        <v>0</v>
      </c>
      <c r="Q18" s="41">
        <v>126750</v>
      </c>
      <c r="R18" s="42">
        <v>0</v>
      </c>
      <c r="S18" s="37">
        <v>0</v>
      </c>
      <c r="T18" s="43" t="s">
        <v>172</v>
      </c>
      <c r="U18" s="148">
        <v>1</v>
      </c>
      <c r="Z18" s="47"/>
    </row>
    <row r="19" spans="1:26" s="18" customFormat="1" ht="13" x14ac:dyDescent="0.3">
      <c r="A19" s="32" t="s">
        <v>169</v>
      </c>
      <c r="B19" s="33" t="s">
        <v>170</v>
      </c>
      <c r="C19" s="34">
        <v>43374</v>
      </c>
      <c r="D19" s="34">
        <v>43404</v>
      </c>
      <c r="E19" s="202">
        <v>80</v>
      </c>
      <c r="F19" s="205">
        <v>43407</v>
      </c>
      <c r="G19" s="203" t="s">
        <v>171</v>
      </c>
      <c r="H19" s="35">
        <v>650000</v>
      </c>
      <c r="I19" s="36">
        <v>0</v>
      </c>
      <c r="J19" s="37">
        <v>0</v>
      </c>
      <c r="K19" s="38">
        <v>0</v>
      </c>
      <c r="L19" s="38">
        <v>0</v>
      </c>
      <c r="M19" s="39">
        <v>0</v>
      </c>
      <c r="N19" s="40">
        <f t="shared" si="0"/>
        <v>650000</v>
      </c>
      <c r="O19" s="40">
        <f t="shared" si="1"/>
        <v>0</v>
      </c>
      <c r="P19" s="40">
        <f t="shared" si="0"/>
        <v>0</v>
      </c>
      <c r="Q19" s="41">
        <v>126750</v>
      </c>
      <c r="R19" s="42">
        <v>0</v>
      </c>
      <c r="S19" s="37">
        <v>0</v>
      </c>
      <c r="T19" s="43" t="s">
        <v>172</v>
      </c>
      <c r="U19" s="148">
        <v>1</v>
      </c>
      <c r="Z19" s="47"/>
    </row>
    <row r="20" spans="1:26" s="18" customFormat="1" ht="21.5" x14ac:dyDescent="0.3">
      <c r="A20" s="44" t="s">
        <v>173</v>
      </c>
      <c r="B20" s="33" t="s">
        <v>174</v>
      </c>
      <c r="C20" s="34">
        <v>43101</v>
      </c>
      <c r="D20" s="34">
        <v>43131</v>
      </c>
      <c r="E20" s="202">
        <v>109</v>
      </c>
      <c r="F20" s="34">
        <v>43134</v>
      </c>
      <c r="G20" s="203" t="s">
        <v>171</v>
      </c>
      <c r="H20" s="35">
        <v>150000</v>
      </c>
      <c r="I20" s="36">
        <v>0</v>
      </c>
      <c r="J20" s="226">
        <v>0</v>
      </c>
      <c r="K20" s="221">
        <v>8000</v>
      </c>
      <c r="L20" s="36">
        <v>2000</v>
      </c>
      <c r="M20" s="36">
        <v>0</v>
      </c>
      <c r="N20" s="40">
        <f t="shared" si="0"/>
        <v>158000</v>
      </c>
      <c r="O20" s="40">
        <f t="shared" si="1"/>
        <v>2000</v>
      </c>
      <c r="P20" s="40">
        <f t="shared" ref="P20:P23" si="2">J20+M20</f>
        <v>0</v>
      </c>
      <c r="Q20" s="46">
        <v>29250</v>
      </c>
      <c r="R20" s="42">
        <v>0</v>
      </c>
      <c r="S20" s="37">
        <v>0</v>
      </c>
      <c r="T20" s="43" t="s">
        <v>172</v>
      </c>
      <c r="U20" s="148">
        <v>1</v>
      </c>
      <c r="Z20" s="47"/>
    </row>
    <row r="21" spans="1:26" s="18" customFormat="1" ht="21.5" x14ac:dyDescent="0.3">
      <c r="A21" s="44" t="s">
        <v>173</v>
      </c>
      <c r="B21" s="33" t="s">
        <v>174</v>
      </c>
      <c r="C21" s="34">
        <v>43132</v>
      </c>
      <c r="D21" s="34">
        <v>43159</v>
      </c>
      <c r="E21" s="202">
        <v>109</v>
      </c>
      <c r="F21" s="205">
        <v>43162</v>
      </c>
      <c r="G21" s="203" t="s">
        <v>171</v>
      </c>
      <c r="H21" s="35">
        <v>150000</v>
      </c>
      <c r="I21" s="36">
        <v>0</v>
      </c>
      <c r="J21" s="226">
        <v>0</v>
      </c>
      <c r="K21" s="221">
        <v>8000</v>
      </c>
      <c r="L21" s="36">
        <v>2000</v>
      </c>
      <c r="M21" s="36">
        <v>0</v>
      </c>
      <c r="N21" s="40">
        <f t="shared" si="0"/>
        <v>158000</v>
      </c>
      <c r="O21" s="40">
        <f t="shared" si="1"/>
        <v>2000</v>
      </c>
      <c r="P21" s="40">
        <f t="shared" si="2"/>
        <v>0</v>
      </c>
      <c r="Q21" s="46">
        <v>29250</v>
      </c>
      <c r="R21" s="42">
        <v>0</v>
      </c>
      <c r="S21" s="37">
        <v>0</v>
      </c>
      <c r="T21" s="43" t="s">
        <v>172</v>
      </c>
      <c r="U21" s="148">
        <v>1</v>
      </c>
      <c r="Z21" s="47"/>
    </row>
    <row r="22" spans="1:26" s="18" customFormat="1" ht="21.5" x14ac:dyDescent="0.3">
      <c r="A22" s="44" t="s">
        <v>173</v>
      </c>
      <c r="B22" s="33" t="s">
        <v>174</v>
      </c>
      <c r="C22" s="34">
        <v>43160</v>
      </c>
      <c r="D22" s="34">
        <v>43190</v>
      </c>
      <c r="E22" s="202">
        <v>70</v>
      </c>
      <c r="F22" s="205">
        <v>43223</v>
      </c>
      <c r="G22" s="203" t="s">
        <v>171</v>
      </c>
      <c r="H22" s="35">
        <v>150000</v>
      </c>
      <c r="I22" s="36">
        <v>0</v>
      </c>
      <c r="J22" s="226">
        <v>0</v>
      </c>
      <c r="K22" s="221">
        <v>8000</v>
      </c>
      <c r="L22" s="36">
        <v>2000</v>
      </c>
      <c r="M22" s="36">
        <v>0</v>
      </c>
      <c r="N22" s="40">
        <f t="shared" si="0"/>
        <v>158000</v>
      </c>
      <c r="O22" s="40">
        <f t="shared" si="1"/>
        <v>2000</v>
      </c>
      <c r="P22" s="40">
        <f t="shared" si="2"/>
        <v>0</v>
      </c>
      <c r="Q22" s="46">
        <v>29250</v>
      </c>
      <c r="R22" s="42">
        <v>0</v>
      </c>
      <c r="S22" s="37">
        <v>0</v>
      </c>
      <c r="T22" s="43" t="s">
        <v>172</v>
      </c>
      <c r="U22" s="148">
        <v>1</v>
      </c>
      <c r="Z22" s="47"/>
    </row>
    <row r="23" spans="1:26" s="18" customFormat="1" ht="21.5" x14ac:dyDescent="0.3">
      <c r="A23" s="44" t="s">
        <v>173</v>
      </c>
      <c r="B23" s="33" t="s">
        <v>174</v>
      </c>
      <c r="C23" s="34">
        <v>43191</v>
      </c>
      <c r="D23" s="34">
        <v>43220</v>
      </c>
      <c r="E23" s="202">
        <v>59</v>
      </c>
      <c r="F23" s="205">
        <v>43223</v>
      </c>
      <c r="G23" s="203" t="s">
        <v>171</v>
      </c>
      <c r="H23" s="35">
        <v>150000</v>
      </c>
      <c r="I23" s="36">
        <v>0</v>
      </c>
      <c r="J23" s="226">
        <v>0</v>
      </c>
      <c r="K23" s="221">
        <v>0</v>
      </c>
      <c r="L23" s="36">
        <v>0</v>
      </c>
      <c r="M23" s="36">
        <v>0</v>
      </c>
      <c r="N23" s="40">
        <f t="shared" si="0"/>
        <v>150000</v>
      </c>
      <c r="O23" s="40">
        <f t="shared" si="1"/>
        <v>0</v>
      </c>
      <c r="P23" s="40">
        <f t="shared" si="2"/>
        <v>0</v>
      </c>
      <c r="Q23" s="46">
        <v>29250</v>
      </c>
      <c r="R23" s="42">
        <v>0</v>
      </c>
      <c r="S23" s="37">
        <v>0</v>
      </c>
      <c r="T23" s="43" t="s">
        <v>172</v>
      </c>
      <c r="U23" s="148">
        <v>1</v>
      </c>
      <c r="Z23" s="47"/>
    </row>
    <row r="24" spans="1:26" s="18" customFormat="1" ht="21.5" x14ac:dyDescent="0.3">
      <c r="A24" s="44" t="s">
        <v>173</v>
      </c>
      <c r="B24" s="33" t="s">
        <v>174</v>
      </c>
      <c r="C24" s="34">
        <v>43221</v>
      </c>
      <c r="D24" s="34">
        <v>43251</v>
      </c>
      <c r="E24" s="202">
        <v>79</v>
      </c>
      <c r="F24" s="205">
        <v>43284</v>
      </c>
      <c r="G24" s="203" t="s">
        <v>171</v>
      </c>
      <c r="H24" s="35">
        <v>150000</v>
      </c>
      <c r="I24" s="36">
        <v>0</v>
      </c>
      <c r="J24" s="226">
        <v>0</v>
      </c>
      <c r="K24" s="221">
        <v>0</v>
      </c>
      <c r="L24" s="36">
        <v>0</v>
      </c>
      <c r="M24" s="36">
        <v>0</v>
      </c>
      <c r="N24" s="40">
        <f t="shared" si="0"/>
        <v>150000</v>
      </c>
      <c r="O24" s="40">
        <f t="shared" si="1"/>
        <v>0</v>
      </c>
      <c r="P24" s="40">
        <f t="shared" ref="P24" si="3">J24+M24</f>
        <v>0</v>
      </c>
      <c r="Q24" s="46">
        <v>29250</v>
      </c>
      <c r="R24" s="42">
        <v>0</v>
      </c>
      <c r="S24" s="37">
        <v>0</v>
      </c>
      <c r="T24" s="43" t="s">
        <v>172</v>
      </c>
      <c r="U24" s="148">
        <v>1</v>
      </c>
      <c r="Z24" s="47"/>
    </row>
    <row r="25" spans="1:26" s="18" customFormat="1" ht="21.5" x14ac:dyDescent="0.3">
      <c r="A25" s="44" t="s">
        <v>173</v>
      </c>
      <c r="B25" s="33" t="s">
        <v>174</v>
      </c>
      <c r="C25" s="34">
        <v>43252</v>
      </c>
      <c r="D25" s="34">
        <v>43281</v>
      </c>
      <c r="E25" s="202">
        <v>79</v>
      </c>
      <c r="F25" s="205">
        <v>43284</v>
      </c>
      <c r="G25" s="203" t="s">
        <v>171</v>
      </c>
      <c r="H25" s="35">
        <v>150000</v>
      </c>
      <c r="I25" s="36">
        <v>0</v>
      </c>
      <c r="J25" s="37">
        <v>0</v>
      </c>
      <c r="K25" s="222">
        <v>0</v>
      </c>
      <c r="L25" s="45">
        <v>0</v>
      </c>
      <c r="M25" s="37">
        <v>0</v>
      </c>
      <c r="N25" s="40">
        <f t="shared" si="0"/>
        <v>150000</v>
      </c>
      <c r="O25" s="40">
        <f t="shared" si="1"/>
        <v>0</v>
      </c>
      <c r="P25" s="40">
        <v>0</v>
      </c>
      <c r="Q25" s="46">
        <v>29250</v>
      </c>
      <c r="R25" s="42">
        <v>0</v>
      </c>
      <c r="S25" s="37">
        <v>0</v>
      </c>
      <c r="T25" s="43" t="s">
        <v>172</v>
      </c>
      <c r="U25" s="148">
        <v>1</v>
      </c>
      <c r="Z25" s="47"/>
    </row>
    <row r="26" spans="1:26" s="18" customFormat="1" ht="21.5" x14ac:dyDescent="0.3">
      <c r="A26" s="44" t="s">
        <v>173</v>
      </c>
      <c r="B26" s="33" t="s">
        <v>174</v>
      </c>
      <c r="C26" s="34">
        <v>43282</v>
      </c>
      <c r="D26" s="34">
        <v>43312</v>
      </c>
      <c r="E26" s="202">
        <v>79</v>
      </c>
      <c r="F26" s="205">
        <v>43315</v>
      </c>
      <c r="G26" s="203" t="s">
        <v>171</v>
      </c>
      <c r="H26" s="35">
        <v>150000</v>
      </c>
      <c r="I26" s="36">
        <v>0</v>
      </c>
      <c r="J26" s="37">
        <v>0</v>
      </c>
      <c r="K26" s="222">
        <v>0</v>
      </c>
      <c r="L26" s="45">
        <v>0</v>
      </c>
      <c r="M26" s="37">
        <v>0</v>
      </c>
      <c r="N26" s="40">
        <f t="shared" ref="N26:N27" si="4">H26+K26</f>
        <v>150000</v>
      </c>
      <c r="O26" s="40">
        <f t="shared" si="1"/>
        <v>0</v>
      </c>
      <c r="P26" s="40">
        <v>0</v>
      </c>
      <c r="Q26" s="46">
        <v>29250</v>
      </c>
      <c r="R26" s="42">
        <v>0</v>
      </c>
      <c r="S26" s="37">
        <v>0</v>
      </c>
      <c r="T26" s="43" t="s">
        <v>172</v>
      </c>
      <c r="U26" s="148">
        <v>1</v>
      </c>
      <c r="Z26" s="47"/>
    </row>
    <row r="27" spans="1:26" s="18" customFormat="1" ht="21.5" x14ac:dyDescent="0.3">
      <c r="A27" s="44" t="s">
        <v>173</v>
      </c>
      <c r="B27" s="33" t="s">
        <v>174</v>
      </c>
      <c r="C27" s="34">
        <v>43313</v>
      </c>
      <c r="D27" s="34">
        <v>43343</v>
      </c>
      <c r="E27" s="202">
        <v>79</v>
      </c>
      <c r="F27" s="205">
        <v>43346</v>
      </c>
      <c r="G27" s="203" t="s">
        <v>171</v>
      </c>
      <c r="H27" s="35">
        <v>150000</v>
      </c>
      <c r="I27" s="36">
        <v>0</v>
      </c>
      <c r="J27" s="37">
        <v>0</v>
      </c>
      <c r="K27" s="222">
        <v>0</v>
      </c>
      <c r="L27" s="45">
        <v>0</v>
      </c>
      <c r="M27" s="37">
        <v>0</v>
      </c>
      <c r="N27" s="40">
        <f t="shared" si="4"/>
        <v>150000</v>
      </c>
      <c r="O27" s="40">
        <f t="shared" si="1"/>
        <v>0</v>
      </c>
      <c r="P27" s="40">
        <v>0</v>
      </c>
      <c r="Q27" s="46">
        <v>29250</v>
      </c>
      <c r="R27" s="42">
        <v>0</v>
      </c>
      <c r="S27" s="37">
        <v>0</v>
      </c>
      <c r="T27" s="43" t="s">
        <v>172</v>
      </c>
      <c r="U27" s="148">
        <v>1</v>
      </c>
      <c r="Z27" s="47"/>
    </row>
    <row r="28" spans="1:26" s="18" customFormat="1" ht="13" x14ac:dyDescent="0.3">
      <c r="A28" s="32" t="s">
        <v>175</v>
      </c>
      <c r="B28" s="33" t="s">
        <v>170</v>
      </c>
      <c r="C28" s="34">
        <v>43160</v>
      </c>
      <c r="D28" s="34">
        <v>43190</v>
      </c>
      <c r="E28" s="204">
        <v>152</v>
      </c>
      <c r="F28" s="205">
        <v>43193</v>
      </c>
      <c r="G28" s="203" t="s">
        <v>171</v>
      </c>
      <c r="H28" s="35">
        <v>600000</v>
      </c>
      <c r="I28" s="36">
        <v>150000</v>
      </c>
      <c r="J28" s="37">
        <v>0</v>
      </c>
      <c r="K28" s="38">
        <v>8000</v>
      </c>
      <c r="L28" s="38">
        <v>2000</v>
      </c>
      <c r="M28" s="39">
        <v>0</v>
      </c>
      <c r="N28" s="40">
        <f t="shared" ref="N28:N35" si="5">H28+K28</f>
        <v>608000</v>
      </c>
      <c r="O28" s="40">
        <f t="shared" ref="O28:O35" si="6">I28+L28</f>
        <v>152000</v>
      </c>
      <c r="P28" s="40">
        <v>0</v>
      </c>
      <c r="Q28" s="41">
        <v>117000</v>
      </c>
      <c r="R28" s="42">
        <v>29250</v>
      </c>
      <c r="S28" s="37">
        <v>0</v>
      </c>
      <c r="T28" s="43" t="s">
        <v>176</v>
      </c>
      <c r="U28" s="148">
        <v>0.8</v>
      </c>
      <c r="Z28" s="47"/>
    </row>
    <row r="29" spans="1:26" s="18" customFormat="1" ht="13" x14ac:dyDescent="0.3">
      <c r="A29" s="32" t="s">
        <v>175</v>
      </c>
      <c r="B29" s="33" t="s">
        <v>170</v>
      </c>
      <c r="C29" s="34">
        <v>43191</v>
      </c>
      <c r="D29" s="34">
        <v>43220</v>
      </c>
      <c r="E29" s="204">
        <v>160</v>
      </c>
      <c r="F29" s="205">
        <v>43223</v>
      </c>
      <c r="G29" s="203" t="s">
        <v>171</v>
      </c>
      <c r="H29" s="35">
        <v>600000</v>
      </c>
      <c r="I29" s="36">
        <v>150000</v>
      </c>
      <c r="J29" s="37">
        <v>0</v>
      </c>
      <c r="K29" s="38">
        <v>0</v>
      </c>
      <c r="L29" s="38">
        <v>0</v>
      </c>
      <c r="M29" s="39">
        <v>0</v>
      </c>
      <c r="N29" s="40">
        <f t="shared" si="5"/>
        <v>600000</v>
      </c>
      <c r="O29" s="40">
        <f t="shared" si="6"/>
        <v>150000</v>
      </c>
      <c r="P29" s="40">
        <v>0</v>
      </c>
      <c r="Q29" s="41">
        <v>117000</v>
      </c>
      <c r="R29" s="42">
        <v>29250</v>
      </c>
      <c r="S29" s="37">
        <v>0</v>
      </c>
      <c r="T29" s="43" t="s">
        <v>176</v>
      </c>
      <c r="U29" s="148">
        <v>0.8</v>
      </c>
      <c r="Z29" s="47"/>
    </row>
    <row r="30" spans="1:26" s="18" customFormat="1" ht="13" x14ac:dyDescent="0.3">
      <c r="A30" s="32" t="s">
        <v>175</v>
      </c>
      <c r="B30" s="33" t="s">
        <v>170</v>
      </c>
      <c r="C30" s="34">
        <v>43221</v>
      </c>
      <c r="D30" s="34">
        <v>43251</v>
      </c>
      <c r="E30" s="204">
        <v>168</v>
      </c>
      <c r="F30" s="205">
        <v>43254</v>
      </c>
      <c r="G30" s="203" t="s">
        <v>171</v>
      </c>
      <c r="H30" s="35">
        <v>600000</v>
      </c>
      <c r="I30" s="36">
        <v>150000</v>
      </c>
      <c r="J30" s="37">
        <v>0</v>
      </c>
      <c r="K30" s="38">
        <v>0</v>
      </c>
      <c r="L30" s="38">
        <v>0</v>
      </c>
      <c r="M30" s="39">
        <v>0</v>
      </c>
      <c r="N30" s="40">
        <f t="shared" si="5"/>
        <v>600000</v>
      </c>
      <c r="O30" s="40">
        <f t="shared" si="6"/>
        <v>150000</v>
      </c>
      <c r="P30" s="40">
        <v>0</v>
      </c>
      <c r="Q30" s="41">
        <v>117000</v>
      </c>
      <c r="R30" s="42">
        <v>29250</v>
      </c>
      <c r="S30" s="37">
        <v>0</v>
      </c>
      <c r="T30" s="43" t="s">
        <v>176</v>
      </c>
      <c r="U30" s="148">
        <v>0.8</v>
      </c>
      <c r="Z30" s="47"/>
    </row>
    <row r="31" spans="1:26" s="18" customFormat="1" ht="13" x14ac:dyDescent="0.3">
      <c r="A31" s="32" t="s">
        <v>175</v>
      </c>
      <c r="B31" s="33" t="s">
        <v>170</v>
      </c>
      <c r="C31" s="34">
        <v>43252</v>
      </c>
      <c r="D31" s="34">
        <v>43281</v>
      </c>
      <c r="E31" s="204">
        <v>152</v>
      </c>
      <c r="F31" s="205">
        <v>43284</v>
      </c>
      <c r="G31" s="203" t="s">
        <v>171</v>
      </c>
      <c r="H31" s="35">
        <v>600000</v>
      </c>
      <c r="I31" s="36">
        <v>150000</v>
      </c>
      <c r="J31" s="37">
        <v>0</v>
      </c>
      <c r="K31" s="38">
        <v>0</v>
      </c>
      <c r="L31" s="38">
        <v>0</v>
      </c>
      <c r="M31" s="39">
        <v>0</v>
      </c>
      <c r="N31" s="40">
        <f t="shared" si="5"/>
        <v>600000</v>
      </c>
      <c r="O31" s="40">
        <f t="shared" si="6"/>
        <v>150000</v>
      </c>
      <c r="P31" s="40">
        <v>0</v>
      </c>
      <c r="Q31" s="41">
        <v>117000</v>
      </c>
      <c r="R31" s="42">
        <v>29250</v>
      </c>
      <c r="S31" s="37">
        <v>0</v>
      </c>
      <c r="T31" s="43" t="s">
        <v>176</v>
      </c>
      <c r="U31" s="148">
        <v>0.8</v>
      </c>
      <c r="Z31" s="47"/>
    </row>
    <row r="32" spans="1:26" s="18" customFormat="1" ht="13" x14ac:dyDescent="0.3">
      <c r="A32" s="32" t="s">
        <v>175</v>
      </c>
      <c r="B32" s="33" t="s">
        <v>170</v>
      </c>
      <c r="C32" s="34">
        <v>43282</v>
      </c>
      <c r="D32" s="34">
        <v>43312</v>
      </c>
      <c r="E32" s="204">
        <v>176</v>
      </c>
      <c r="F32" s="205">
        <v>43315</v>
      </c>
      <c r="G32" s="203" t="s">
        <v>171</v>
      </c>
      <c r="H32" s="35">
        <v>600000</v>
      </c>
      <c r="I32" s="36">
        <v>150000</v>
      </c>
      <c r="J32" s="37">
        <v>0</v>
      </c>
      <c r="K32" s="38">
        <v>0</v>
      </c>
      <c r="L32" s="38">
        <v>0</v>
      </c>
      <c r="M32" s="39">
        <v>0</v>
      </c>
      <c r="N32" s="40">
        <f t="shared" si="5"/>
        <v>600000</v>
      </c>
      <c r="O32" s="40">
        <f t="shared" si="6"/>
        <v>150000</v>
      </c>
      <c r="P32" s="40">
        <v>0</v>
      </c>
      <c r="Q32" s="41">
        <v>117000</v>
      </c>
      <c r="R32" s="42">
        <v>29250</v>
      </c>
      <c r="S32" s="37">
        <v>0</v>
      </c>
      <c r="T32" s="43" t="s">
        <v>176</v>
      </c>
      <c r="U32" s="148">
        <v>0.8</v>
      </c>
      <c r="Z32" s="47"/>
    </row>
    <row r="33" spans="1:26" s="18" customFormat="1" ht="13" x14ac:dyDescent="0.3">
      <c r="A33" s="32" t="s">
        <v>175</v>
      </c>
      <c r="B33" s="33" t="s">
        <v>170</v>
      </c>
      <c r="C33" s="34">
        <v>43313</v>
      </c>
      <c r="D33" s="34">
        <v>43343</v>
      </c>
      <c r="E33" s="204">
        <v>176</v>
      </c>
      <c r="F33" s="205">
        <v>43346</v>
      </c>
      <c r="G33" s="203" t="s">
        <v>171</v>
      </c>
      <c r="H33" s="35">
        <v>600000</v>
      </c>
      <c r="I33" s="36">
        <v>150000</v>
      </c>
      <c r="J33" s="37">
        <v>0</v>
      </c>
      <c r="K33" s="38">
        <v>0</v>
      </c>
      <c r="L33" s="38">
        <v>0</v>
      </c>
      <c r="M33" s="39">
        <v>0</v>
      </c>
      <c r="N33" s="40">
        <f t="shared" si="5"/>
        <v>600000</v>
      </c>
      <c r="O33" s="40">
        <f t="shared" si="6"/>
        <v>150000</v>
      </c>
      <c r="P33" s="40">
        <v>0</v>
      </c>
      <c r="Q33" s="41">
        <v>117000</v>
      </c>
      <c r="R33" s="42">
        <v>29250</v>
      </c>
      <c r="S33" s="37">
        <v>0</v>
      </c>
      <c r="T33" s="43" t="s">
        <v>176</v>
      </c>
      <c r="U33" s="148">
        <v>0.8</v>
      </c>
      <c r="Z33" s="47"/>
    </row>
    <row r="34" spans="1:26" s="18" customFormat="1" ht="13" x14ac:dyDescent="0.3">
      <c r="A34" s="32" t="s">
        <v>175</v>
      </c>
      <c r="B34" s="33" t="s">
        <v>170</v>
      </c>
      <c r="C34" s="34">
        <v>43344</v>
      </c>
      <c r="D34" s="34">
        <v>43373</v>
      </c>
      <c r="E34" s="204">
        <v>80</v>
      </c>
      <c r="F34" s="205">
        <v>43376</v>
      </c>
      <c r="G34" s="203" t="s">
        <v>171</v>
      </c>
      <c r="H34" s="35">
        <v>600000</v>
      </c>
      <c r="I34" s="36">
        <v>150000</v>
      </c>
      <c r="J34" s="37">
        <v>0</v>
      </c>
      <c r="K34" s="38">
        <v>0</v>
      </c>
      <c r="L34" s="38">
        <v>0</v>
      </c>
      <c r="M34" s="39">
        <v>0</v>
      </c>
      <c r="N34" s="40">
        <f t="shared" si="5"/>
        <v>600000</v>
      </c>
      <c r="O34" s="40">
        <f t="shared" si="6"/>
        <v>150000</v>
      </c>
      <c r="P34" s="40">
        <v>0</v>
      </c>
      <c r="Q34" s="41">
        <v>117000</v>
      </c>
      <c r="R34" s="42">
        <v>29250</v>
      </c>
      <c r="S34" s="37">
        <v>0</v>
      </c>
      <c r="T34" s="43" t="s">
        <v>176</v>
      </c>
      <c r="U34" s="148">
        <v>0.8</v>
      </c>
      <c r="Z34" s="47"/>
    </row>
    <row r="35" spans="1:26" s="18" customFormat="1" ht="13" x14ac:dyDescent="0.3">
      <c r="A35" s="32" t="s">
        <v>175</v>
      </c>
      <c r="B35" s="33" t="s">
        <v>170</v>
      </c>
      <c r="C35" s="34">
        <v>43374</v>
      </c>
      <c r="D35" s="34">
        <v>43404</v>
      </c>
      <c r="E35" s="204">
        <v>168</v>
      </c>
      <c r="F35" s="205">
        <v>43407</v>
      </c>
      <c r="G35" s="203" t="s">
        <v>171</v>
      </c>
      <c r="H35" s="35">
        <v>600000</v>
      </c>
      <c r="I35" s="36">
        <v>150000</v>
      </c>
      <c r="J35" s="37">
        <v>0</v>
      </c>
      <c r="K35" s="38">
        <v>0</v>
      </c>
      <c r="L35" s="38">
        <v>0</v>
      </c>
      <c r="M35" s="39">
        <v>0</v>
      </c>
      <c r="N35" s="40">
        <f t="shared" si="5"/>
        <v>600000</v>
      </c>
      <c r="O35" s="40">
        <f t="shared" si="6"/>
        <v>150000</v>
      </c>
      <c r="P35" s="40">
        <v>0</v>
      </c>
      <c r="Q35" s="41">
        <v>117000</v>
      </c>
      <c r="R35" s="42">
        <v>29250</v>
      </c>
      <c r="S35" s="37">
        <v>0</v>
      </c>
      <c r="T35" s="43" t="s">
        <v>176</v>
      </c>
      <c r="U35" s="148">
        <v>0.8</v>
      </c>
      <c r="Z35" s="47"/>
    </row>
    <row r="36" spans="1:26" s="18" customFormat="1" ht="21.5" x14ac:dyDescent="0.3">
      <c r="A36" s="32" t="s">
        <v>177</v>
      </c>
      <c r="B36" s="33" t="s">
        <v>174</v>
      </c>
      <c r="C36" s="34">
        <v>43101</v>
      </c>
      <c r="D36" s="34">
        <v>43131</v>
      </c>
      <c r="E36" s="204">
        <v>109</v>
      </c>
      <c r="F36" s="205">
        <v>43134</v>
      </c>
      <c r="G36" s="203" t="s">
        <v>171</v>
      </c>
      <c r="H36" s="35">
        <v>120000</v>
      </c>
      <c r="I36" s="36">
        <v>30000</v>
      </c>
      <c r="J36" s="37">
        <v>0</v>
      </c>
      <c r="K36" s="38">
        <v>8000</v>
      </c>
      <c r="L36" s="38">
        <v>2000</v>
      </c>
      <c r="M36" s="39">
        <v>0</v>
      </c>
      <c r="N36" s="40">
        <f t="shared" ref="N36:N43" si="7">H36+K36</f>
        <v>128000</v>
      </c>
      <c r="O36" s="40">
        <f t="shared" ref="O36:O43" si="8">I36+L36</f>
        <v>32000</v>
      </c>
      <c r="P36" s="40">
        <v>0</v>
      </c>
      <c r="Q36" s="41">
        <v>23400</v>
      </c>
      <c r="R36" s="42">
        <v>5850</v>
      </c>
      <c r="S36" s="37">
        <v>0</v>
      </c>
      <c r="T36" s="43" t="s">
        <v>176</v>
      </c>
      <c r="U36" s="148">
        <v>0.8</v>
      </c>
      <c r="Z36" s="47"/>
    </row>
    <row r="37" spans="1:26" s="18" customFormat="1" ht="21.5" x14ac:dyDescent="0.3">
      <c r="A37" s="32" t="s">
        <v>177</v>
      </c>
      <c r="B37" s="33" t="s">
        <v>174</v>
      </c>
      <c r="C37" s="34">
        <v>43132</v>
      </c>
      <c r="D37" s="34">
        <v>43159</v>
      </c>
      <c r="E37" s="204">
        <v>109</v>
      </c>
      <c r="F37" s="205">
        <v>43162</v>
      </c>
      <c r="G37" s="203" t="s">
        <v>171</v>
      </c>
      <c r="H37" s="35">
        <v>120000</v>
      </c>
      <c r="I37" s="36">
        <v>30000</v>
      </c>
      <c r="J37" s="37">
        <v>0</v>
      </c>
      <c r="K37" s="38">
        <v>8000</v>
      </c>
      <c r="L37" s="38">
        <v>2000</v>
      </c>
      <c r="M37" s="39">
        <v>0</v>
      </c>
      <c r="N37" s="40">
        <f t="shared" si="7"/>
        <v>128000</v>
      </c>
      <c r="O37" s="40">
        <f t="shared" si="8"/>
        <v>32000</v>
      </c>
      <c r="P37" s="40">
        <v>0</v>
      </c>
      <c r="Q37" s="41">
        <v>23400</v>
      </c>
      <c r="R37" s="42">
        <v>5850</v>
      </c>
      <c r="S37" s="37">
        <v>0</v>
      </c>
      <c r="T37" s="43" t="s">
        <v>176</v>
      </c>
      <c r="U37" s="148">
        <v>0.8</v>
      </c>
      <c r="Z37" s="47"/>
    </row>
    <row r="38" spans="1:26" s="18" customFormat="1" ht="21.5" x14ac:dyDescent="0.3">
      <c r="A38" s="32" t="s">
        <v>177</v>
      </c>
      <c r="B38" s="33" t="s">
        <v>174</v>
      </c>
      <c r="C38" s="34">
        <v>43160</v>
      </c>
      <c r="D38" s="34">
        <v>43190</v>
      </c>
      <c r="E38" s="204">
        <v>70</v>
      </c>
      <c r="F38" s="205">
        <v>43223</v>
      </c>
      <c r="G38" s="203" t="s">
        <v>171</v>
      </c>
      <c r="H38" s="35">
        <v>120000</v>
      </c>
      <c r="I38" s="36">
        <v>30000</v>
      </c>
      <c r="J38" s="37">
        <v>0</v>
      </c>
      <c r="K38" s="38">
        <v>8000</v>
      </c>
      <c r="L38" s="38">
        <v>2000</v>
      </c>
      <c r="M38" s="39">
        <v>0</v>
      </c>
      <c r="N38" s="40">
        <f t="shared" si="7"/>
        <v>128000</v>
      </c>
      <c r="O38" s="40">
        <f t="shared" si="8"/>
        <v>32000</v>
      </c>
      <c r="P38" s="40">
        <v>0</v>
      </c>
      <c r="Q38" s="41">
        <v>23400</v>
      </c>
      <c r="R38" s="42">
        <v>5850</v>
      </c>
      <c r="S38" s="37">
        <v>0</v>
      </c>
      <c r="T38" s="43" t="s">
        <v>176</v>
      </c>
      <c r="U38" s="148">
        <v>0.8</v>
      </c>
      <c r="Z38" s="47"/>
    </row>
    <row r="39" spans="1:26" s="18" customFormat="1" ht="21.5" x14ac:dyDescent="0.3">
      <c r="A39" s="32" t="s">
        <v>177</v>
      </c>
      <c r="B39" s="33" t="s">
        <v>174</v>
      </c>
      <c r="C39" s="34">
        <v>43191</v>
      </c>
      <c r="D39" s="34">
        <v>43220</v>
      </c>
      <c r="E39" s="204">
        <v>59</v>
      </c>
      <c r="F39" s="205">
        <v>43223</v>
      </c>
      <c r="G39" s="203" t="s">
        <v>171</v>
      </c>
      <c r="H39" s="35">
        <v>120000</v>
      </c>
      <c r="I39" s="36">
        <v>30000</v>
      </c>
      <c r="J39" s="37">
        <v>0</v>
      </c>
      <c r="K39" s="38">
        <v>0</v>
      </c>
      <c r="L39" s="38">
        <v>0</v>
      </c>
      <c r="M39" s="39">
        <v>0</v>
      </c>
      <c r="N39" s="40">
        <f t="shared" si="7"/>
        <v>120000</v>
      </c>
      <c r="O39" s="40">
        <f t="shared" si="8"/>
        <v>30000</v>
      </c>
      <c r="P39" s="40">
        <v>0</v>
      </c>
      <c r="Q39" s="41">
        <v>23400</v>
      </c>
      <c r="R39" s="42">
        <v>5850</v>
      </c>
      <c r="S39" s="37">
        <v>0</v>
      </c>
      <c r="T39" s="43" t="s">
        <v>176</v>
      </c>
      <c r="U39" s="148">
        <v>0.8</v>
      </c>
      <c r="Z39" s="47"/>
    </row>
    <row r="40" spans="1:26" s="18" customFormat="1" ht="21.5" x14ac:dyDescent="0.3">
      <c r="A40" s="32" t="s">
        <v>177</v>
      </c>
      <c r="B40" s="33" t="s">
        <v>174</v>
      </c>
      <c r="C40" s="34">
        <v>43221</v>
      </c>
      <c r="D40" s="34">
        <v>43251</v>
      </c>
      <c r="E40" s="204">
        <v>79</v>
      </c>
      <c r="F40" s="205">
        <v>43284</v>
      </c>
      <c r="G40" s="203" t="s">
        <v>171</v>
      </c>
      <c r="H40" s="35">
        <v>160000</v>
      </c>
      <c r="I40" s="36">
        <v>40000</v>
      </c>
      <c r="J40" s="37">
        <v>0</v>
      </c>
      <c r="K40" s="38">
        <v>0</v>
      </c>
      <c r="L40" s="38">
        <v>0</v>
      </c>
      <c r="M40" s="39">
        <v>0</v>
      </c>
      <c r="N40" s="40">
        <f t="shared" si="7"/>
        <v>160000</v>
      </c>
      <c r="O40" s="40">
        <f t="shared" si="8"/>
        <v>40000</v>
      </c>
      <c r="P40" s="40">
        <v>0</v>
      </c>
      <c r="Q40" s="41">
        <v>31200</v>
      </c>
      <c r="R40" s="42">
        <v>7800</v>
      </c>
      <c r="S40" s="37">
        <v>0</v>
      </c>
      <c r="T40" s="43" t="s">
        <v>176</v>
      </c>
      <c r="U40" s="148">
        <v>0.8</v>
      </c>
      <c r="Z40" s="47"/>
    </row>
    <row r="41" spans="1:26" s="18" customFormat="1" ht="21.5" x14ac:dyDescent="0.3">
      <c r="A41" s="32" t="s">
        <v>177</v>
      </c>
      <c r="B41" s="33" t="s">
        <v>174</v>
      </c>
      <c r="C41" s="34">
        <v>43252</v>
      </c>
      <c r="D41" s="34">
        <v>43281</v>
      </c>
      <c r="E41" s="204">
        <v>79</v>
      </c>
      <c r="F41" s="205">
        <v>43284</v>
      </c>
      <c r="G41" s="203" t="s">
        <v>171</v>
      </c>
      <c r="H41" s="35">
        <v>160000</v>
      </c>
      <c r="I41" s="36">
        <v>40000</v>
      </c>
      <c r="J41" s="37">
        <v>0</v>
      </c>
      <c r="K41" s="38">
        <v>0</v>
      </c>
      <c r="L41" s="38">
        <v>0</v>
      </c>
      <c r="M41" s="39">
        <v>0</v>
      </c>
      <c r="N41" s="40">
        <f t="shared" si="7"/>
        <v>160000</v>
      </c>
      <c r="O41" s="40">
        <f t="shared" si="8"/>
        <v>40000</v>
      </c>
      <c r="P41" s="40">
        <v>0</v>
      </c>
      <c r="Q41" s="41">
        <v>31200</v>
      </c>
      <c r="R41" s="42">
        <v>7800</v>
      </c>
      <c r="S41" s="37">
        <v>0</v>
      </c>
      <c r="T41" s="43" t="s">
        <v>176</v>
      </c>
      <c r="U41" s="148">
        <v>0.8</v>
      </c>
      <c r="Z41" s="47"/>
    </row>
    <row r="42" spans="1:26" s="18" customFormat="1" ht="21.5" x14ac:dyDescent="0.3">
      <c r="A42" s="32" t="s">
        <v>177</v>
      </c>
      <c r="B42" s="33" t="s">
        <v>174</v>
      </c>
      <c r="C42" s="34">
        <v>43282</v>
      </c>
      <c r="D42" s="34">
        <v>43312</v>
      </c>
      <c r="E42" s="204">
        <v>79</v>
      </c>
      <c r="F42" s="205">
        <v>43315</v>
      </c>
      <c r="G42" s="203" t="s">
        <v>171</v>
      </c>
      <c r="H42" s="35">
        <v>160000</v>
      </c>
      <c r="I42" s="36">
        <v>40000</v>
      </c>
      <c r="J42" s="37">
        <v>0</v>
      </c>
      <c r="K42" s="38">
        <v>0</v>
      </c>
      <c r="L42" s="38">
        <v>0</v>
      </c>
      <c r="M42" s="39">
        <v>0</v>
      </c>
      <c r="N42" s="40">
        <f t="shared" si="7"/>
        <v>160000</v>
      </c>
      <c r="O42" s="40">
        <f t="shared" si="8"/>
        <v>40000</v>
      </c>
      <c r="P42" s="40">
        <v>0</v>
      </c>
      <c r="Q42" s="41">
        <v>31200</v>
      </c>
      <c r="R42" s="42">
        <v>7800</v>
      </c>
      <c r="S42" s="37">
        <v>0</v>
      </c>
      <c r="T42" s="43" t="s">
        <v>176</v>
      </c>
      <c r="U42" s="148">
        <v>0.8</v>
      </c>
      <c r="Z42" s="47"/>
    </row>
    <row r="43" spans="1:26" s="18" customFormat="1" ht="22" thickBot="1" x14ac:dyDescent="0.35">
      <c r="A43" s="32" t="s">
        <v>177</v>
      </c>
      <c r="B43" s="33" t="s">
        <v>174</v>
      </c>
      <c r="C43" s="34">
        <v>43313</v>
      </c>
      <c r="D43" s="34">
        <v>43343</v>
      </c>
      <c r="E43" s="204">
        <v>79</v>
      </c>
      <c r="F43" s="205">
        <v>43346</v>
      </c>
      <c r="G43" s="203" t="s">
        <v>171</v>
      </c>
      <c r="H43" s="35">
        <v>160000</v>
      </c>
      <c r="I43" s="36">
        <v>40000</v>
      </c>
      <c r="J43" s="37">
        <v>0</v>
      </c>
      <c r="K43" s="38">
        <v>0</v>
      </c>
      <c r="L43" s="38">
        <v>0</v>
      </c>
      <c r="M43" s="39">
        <v>0</v>
      </c>
      <c r="N43" s="40">
        <f t="shared" si="7"/>
        <v>160000</v>
      </c>
      <c r="O43" s="40">
        <f t="shared" si="8"/>
        <v>40000</v>
      </c>
      <c r="P43" s="40">
        <v>0</v>
      </c>
      <c r="Q43" s="41">
        <v>31200</v>
      </c>
      <c r="R43" s="42">
        <v>7800</v>
      </c>
      <c r="S43" s="37">
        <v>0</v>
      </c>
      <c r="T43" s="43" t="s">
        <v>176</v>
      </c>
      <c r="U43" s="148">
        <v>0.8</v>
      </c>
      <c r="Z43" s="47"/>
    </row>
    <row r="44" spans="1:26" ht="13.5" customHeight="1" thickBot="1" x14ac:dyDescent="0.3">
      <c r="A44" s="296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8"/>
    </row>
    <row r="45" spans="1:26" ht="13.5" customHeight="1" thickBot="1" x14ac:dyDescent="0.3">
      <c r="A45" s="299" t="s">
        <v>142</v>
      </c>
      <c r="B45" s="300"/>
      <c r="C45" s="300"/>
      <c r="D45" s="300"/>
      <c r="E45" s="300"/>
      <c r="F45" s="300"/>
      <c r="G45" s="301"/>
      <c r="H45" s="48">
        <f>SUM(H9:H43)</f>
        <v>14270000</v>
      </c>
      <c r="I45" s="48">
        <f t="shared" ref="I45:S45" si="9">SUM(I9:I43)</f>
        <v>1480000</v>
      </c>
      <c r="J45" s="48">
        <f t="shared" si="9"/>
        <v>0</v>
      </c>
      <c r="K45" s="48">
        <f t="shared" si="9"/>
        <v>88000</v>
      </c>
      <c r="L45" s="48">
        <f t="shared" si="9"/>
        <v>22000</v>
      </c>
      <c r="M45" s="48">
        <f t="shared" si="9"/>
        <v>0</v>
      </c>
      <c r="N45" s="48">
        <f t="shared" si="9"/>
        <v>14358000</v>
      </c>
      <c r="O45" s="48">
        <f t="shared" si="9"/>
        <v>1502000</v>
      </c>
      <c r="P45" s="48">
        <f t="shared" si="9"/>
        <v>0</v>
      </c>
      <c r="Q45" s="48">
        <f t="shared" si="9"/>
        <v>2782650</v>
      </c>
      <c r="R45" s="48">
        <f t="shared" si="9"/>
        <v>288600</v>
      </c>
      <c r="S45" s="48">
        <f t="shared" si="9"/>
        <v>0</v>
      </c>
      <c r="T45" s="49"/>
      <c r="U45" s="49"/>
    </row>
    <row r="46" spans="1:26" x14ac:dyDescent="0.25"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</row>
    <row r="47" spans="1:26" x14ac:dyDescent="0.25">
      <c r="A47" s="295" t="s">
        <v>178</v>
      </c>
      <c r="B47" s="295"/>
      <c r="C47" s="295"/>
      <c r="D47" s="295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</row>
    <row r="48" spans="1:26" x14ac:dyDescent="0.25">
      <c r="A48" s="295"/>
      <c r="B48" s="295"/>
      <c r="C48" s="295"/>
      <c r="D48" s="295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</row>
    <row r="49" spans="1:21" x14ac:dyDescent="0.25">
      <c r="A49" s="295"/>
      <c r="B49" s="295"/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</row>
  </sheetData>
  <mergeCells count="21">
    <mergeCell ref="A5:U5"/>
    <mergeCell ref="F7:F8"/>
    <mergeCell ref="Q7:S7"/>
    <mergeCell ref="H7:J7"/>
    <mergeCell ref="K7:M7"/>
    <mergeCell ref="N7:P7"/>
    <mergeCell ref="A1:F1"/>
    <mergeCell ref="A2:F2"/>
    <mergeCell ref="A3:F3"/>
    <mergeCell ref="G1:K1"/>
    <mergeCell ref="G2:K2"/>
    <mergeCell ref="G3:K3"/>
    <mergeCell ref="A47:U49"/>
    <mergeCell ref="A44:U44"/>
    <mergeCell ref="A45:G45"/>
    <mergeCell ref="A7:B7"/>
    <mergeCell ref="G7:G8"/>
    <mergeCell ref="T7:T8"/>
    <mergeCell ref="C7:D7"/>
    <mergeCell ref="U7:U8"/>
    <mergeCell ref="E7:E8"/>
  </mergeCells>
  <phoneticPr fontId="2" type="noConversion"/>
  <dataValidations count="2">
    <dataValidation type="list" allowBlank="1" showInputMessage="1" showErrorMessage="1" sqref="G9:G43" xr:uid="{00000000-0002-0000-0300-000000000000}">
      <formula1>"Á, M,"</formula1>
    </dataValidation>
    <dataValidation type="list" allowBlank="1" showInputMessage="1" showErrorMessage="1" sqref="B9:B43" xr:uid="{00000000-0002-0000-0300-000001000000}">
      <mc:AlternateContent xmlns:x12ac="http://schemas.microsoft.com/office/spreadsheetml/2011/1/ac" xmlns:mc="http://schemas.openxmlformats.org/markup-compatibility/2006">
        <mc:Choice Requires="x12ac">
          <x12ac:list xml:space="preserve">K+F munkatárs," Techn., segédszem.", Pr.menedzser, Egyéb </x12ac:list>
        </mc:Choice>
        <mc:Fallback>
          <formula1>"K+F munkatárs, Techn., segédszem., Pr.menedzser, Egyéb "</formula1>
        </mc:Fallback>
      </mc:AlternateContent>
    </dataValidation>
  </dataValidations>
  <pageMargins left="0.31496062992125984" right="0.23622047244094491" top="0.59055118110236227" bottom="0.59055118110236227" header="0.31496062992125984" footer="0.51181102362204722"/>
  <pageSetup paperSize="9" scale="70" orientation="landscape" r:id="rId1"/>
  <headerFooter alignWithMargins="0">
    <oddFooter>&amp;R&amp;P/&amp;N. oldal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'támogatás típusai'!$A$4:$A$14</xm:f>
          </x14:formula1>
          <xm:sqref>T9:T43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7"/>
  <sheetViews>
    <sheetView view="pageLayout" topLeftCell="D1" zoomScale="140" zoomScaleNormal="100" zoomScalePageLayoutView="140" workbookViewId="0">
      <selection activeCell="K17" sqref="K17"/>
    </sheetView>
  </sheetViews>
  <sheetFormatPr defaultColWidth="9.1796875" defaultRowHeight="10.5" x14ac:dyDescent="0.25"/>
  <cols>
    <col min="1" max="1" width="4.453125" style="19" customWidth="1"/>
    <col min="2" max="2" width="19.26953125" style="19" customWidth="1"/>
    <col min="3" max="3" width="11.7265625" style="231" customWidth="1"/>
    <col min="4" max="4" width="9" style="19" customWidth="1"/>
    <col min="5" max="7" width="9.7265625" style="19" customWidth="1"/>
    <col min="8" max="8" width="25" style="19" customWidth="1"/>
    <col min="9" max="9" width="9.1796875" style="19" customWidth="1"/>
    <col min="10" max="10" width="9.7265625" style="19" customWidth="1"/>
    <col min="11" max="11" width="7.54296875" style="19" customWidth="1"/>
    <col min="12" max="12" width="9" style="19" customWidth="1"/>
    <col min="13" max="13" width="9.453125" style="19" customWidth="1"/>
    <col min="14" max="14" width="7.453125" style="19" customWidth="1"/>
    <col min="15" max="15" width="7.7265625" style="19" customWidth="1"/>
    <col min="16" max="16" width="6.54296875" style="19" customWidth="1"/>
    <col min="17" max="17" width="5.26953125" style="19" customWidth="1"/>
    <col min="18" max="16384" width="9.1796875" style="19"/>
  </cols>
  <sheetData>
    <row r="1" spans="1:17" ht="11.25" customHeight="1" x14ac:dyDescent="0.25">
      <c r="A1" s="326" t="s">
        <v>119</v>
      </c>
      <c r="B1" s="327"/>
      <c r="C1" s="327"/>
      <c r="D1" s="328"/>
      <c r="E1" s="318" t="str">
        <f>+'(KNY)könyvvizsgálói nyilatkozat'!$B4</f>
        <v>MINTA Kft.</v>
      </c>
      <c r="F1" s="318"/>
      <c r="G1" s="318"/>
      <c r="H1" s="318"/>
      <c r="I1" s="318"/>
      <c r="J1" s="135"/>
      <c r="K1" s="20"/>
    </row>
    <row r="2" spans="1:17" ht="11.25" customHeight="1" x14ac:dyDescent="0.25">
      <c r="A2" s="326" t="s">
        <v>121</v>
      </c>
      <c r="B2" s="327"/>
      <c r="C2" s="327"/>
      <c r="D2" s="328"/>
      <c r="E2" s="318" t="str">
        <f>+'(KNY)könyvvizsgálói nyilatkozat'!$B5</f>
        <v>2017-1.2.1-NKP-0000-00000</v>
      </c>
      <c r="F2" s="318"/>
      <c r="G2" s="318"/>
      <c r="H2" s="318"/>
      <c r="I2" s="318"/>
      <c r="J2" s="135"/>
      <c r="K2" s="20"/>
    </row>
    <row r="3" spans="1:17" ht="11.25" customHeight="1" x14ac:dyDescent="0.25">
      <c r="A3" s="329" t="s">
        <v>123</v>
      </c>
      <c r="B3" s="330"/>
      <c r="C3" s="330"/>
      <c r="D3" s="331"/>
      <c r="E3" s="319" t="str">
        <f>+'(KNY)könyvvizsgálói nyilatkozat'!$B6</f>
        <v>2017.11.01.-2018.10.31.</v>
      </c>
      <c r="F3" s="320"/>
      <c r="G3" s="320"/>
      <c r="H3" s="320"/>
      <c r="I3" s="321"/>
      <c r="J3" s="136"/>
      <c r="K3" s="137"/>
    </row>
    <row r="4" spans="1:17" x14ac:dyDescent="0.25">
      <c r="A4" s="67"/>
      <c r="B4" s="67"/>
      <c r="C4" s="227"/>
      <c r="D4" s="67"/>
      <c r="E4" s="68"/>
      <c r="F4" s="68"/>
      <c r="G4" s="68"/>
      <c r="H4" s="69"/>
      <c r="I4" s="69"/>
      <c r="J4" s="69"/>
      <c r="K4" s="69"/>
    </row>
    <row r="5" spans="1:17" ht="12" x14ac:dyDescent="0.25">
      <c r="A5" s="322" t="s">
        <v>179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</row>
    <row r="6" spans="1:17" ht="12.5" thickBot="1" x14ac:dyDescent="0.35">
      <c r="A6" s="70"/>
      <c r="B6" s="138"/>
      <c r="C6" s="22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</row>
    <row r="7" spans="1:17" ht="26.25" customHeight="1" x14ac:dyDescent="0.25">
      <c r="A7" s="306" t="s">
        <v>180</v>
      </c>
      <c r="B7" s="306" t="s">
        <v>31</v>
      </c>
      <c r="C7" s="340" t="s">
        <v>33</v>
      </c>
      <c r="D7" s="306" t="s">
        <v>35</v>
      </c>
      <c r="E7" s="306" t="s">
        <v>37</v>
      </c>
      <c r="F7" s="306" t="s">
        <v>39</v>
      </c>
      <c r="G7" s="306" t="s">
        <v>15</v>
      </c>
      <c r="H7" s="306" t="s">
        <v>48</v>
      </c>
      <c r="I7" s="342" t="s">
        <v>181</v>
      </c>
      <c r="J7" s="343"/>
      <c r="K7" s="344"/>
      <c r="L7" s="342" t="s">
        <v>182</v>
      </c>
      <c r="M7" s="343"/>
      <c r="N7" s="343"/>
      <c r="O7" s="344"/>
      <c r="P7" s="306" t="s">
        <v>26</v>
      </c>
      <c r="Q7" s="306" t="s">
        <v>27</v>
      </c>
    </row>
    <row r="8" spans="1:17" ht="26.25" customHeight="1" thickBot="1" x14ac:dyDescent="0.3">
      <c r="A8" s="307" t="s">
        <v>183</v>
      </c>
      <c r="B8" s="307"/>
      <c r="C8" s="341"/>
      <c r="D8" s="307"/>
      <c r="E8" s="307"/>
      <c r="F8" s="307"/>
      <c r="G8" s="307"/>
      <c r="H8" s="307"/>
      <c r="I8" s="71" t="s">
        <v>184</v>
      </c>
      <c r="J8" s="73" t="s">
        <v>185</v>
      </c>
      <c r="K8" s="73" t="s">
        <v>186</v>
      </c>
      <c r="L8" s="71" t="s">
        <v>166</v>
      </c>
      <c r="M8" s="73" t="s">
        <v>167</v>
      </c>
      <c r="N8" s="73" t="s">
        <v>187</v>
      </c>
      <c r="O8" s="74" t="s">
        <v>188</v>
      </c>
      <c r="P8" s="307"/>
      <c r="Q8" s="307"/>
    </row>
    <row r="9" spans="1:17" x14ac:dyDescent="0.25">
      <c r="A9" s="75" t="s">
        <v>189</v>
      </c>
      <c r="B9" s="206" t="s">
        <v>190</v>
      </c>
      <c r="C9" s="229" t="s">
        <v>191</v>
      </c>
      <c r="D9" s="214" t="s">
        <v>192</v>
      </c>
      <c r="E9" s="215">
        <v>43357</v>
      </c>
      <c r="F9" s="215">
        <v>43357</v>
      </c>
      <c r="G9" s="215">
        <v>43409</v>
      </c>
      <c r="H9" s="209" t="s">
        <v>193</v>
      </c>
      <c r="I9" s="210">
        <v>77500</v>
      </c>
      <c r="J9" s="211">
        <v>61024</v>
      </c>
      <c r="K9" s="212">
        <v>16476</v>
      </c>
      <c r="L9" s="213">
        <v>77500</v>
      </c>
      <c r="M9" s="213">
        <v>0</v>
      </c>
      <c r="N9" s="211">
        <v>0</v>
      </c>
      <c r="O9" s="118">
        <v>77500</v>
      </c>
      <c r="P9" s="43" t="s">
        <v>172</v>
      </c>
      <c r="Q9" s="149">
        <v>1</v>
      </c>
    </row>
    <row r="10" spans="1:17" ht="11" thickBot="1" x14ac:dyDescent="0.3">
      <c r="A10" s="75" t="s">
        <v>194</v>
      </c>
      <c r="B10" s="206" t="s">
        <v>195</v>
      </c>
      <c r="C10" s="76" t="s">
        <v>196</v>
      </c>
      <c r="D10" s="216" t="s">
        <v>197</v>
      </c>
      <c r="E10" s="217">
        <v>43282</v>
      </c>
      <c r="F10" s="217">
        <v>43277</v>
      </c>
      <c r="G10" s="208">
        <v>43331</v>
      </c>
      <c r="H10" s="209" t="s">
        <v>198</v>
      </c>
      <c r="I10" s="210">
        <v>103632</v>
      </c>
      <c r="J10" s="211">
        <v>81600</v>
      </c>
      <c r="K10" s="212">
        <v>22032</v>
      </c>
      <c r="L10" s="213">
        <v>103632</v>
      </c>
      <c r="M10" s="213">
        <v>0</v>
      </c>
      <c r="N10" s="211">
        <v>0</v>
      </c>
      <c r="O10" s="118">
        <v>103632</v>
      </c>
      <c r="P10" s="43" t="s">
        <v>172</v>
      </c>
      <c r="Q10" s="150">
        <v>1</v>
      </c>
    </row>
    <row r="11" spans="1:17" x14ac:dyDescent="0.25">
      <c r="A11" s="75" t="s">
        <v>199</v>
      </c>
      <c r="B11" s="206" t="s">
        <v>200</v>
      </c>
      <c r="C11" s="76">
        <v>12345678</v>
      </c>
      <c r="D11" s="207" t="s">
        <v>201</v>
      </c>
      <c r="E11" s="208">
        <v>43137</v>
      </c>
      <c r="F11" s="208">
        <v>43137</v>
      </c>
      <c r="G11" s="208">
        <v>43164</v>
      </c>
      <c r="H11" s="209" t="s">
        <v>202</v>
      </c>
      <c r="I11" s="210">
        <v>222546</v>
      </c>
      <c r="J11" s="211">
        <v>222546</v>
      </c>
      <c r="K11" s="212">
        <v>0</v>
      </c>
      <c r="L11" s="213">
        <v>222546</v>
      </c>
      <c r="M11" s="213">
        <v>0</v>
      </c>
      <c r="N11" s="211">
        <v>0</v>
      </c>
      <c r="O11" s="118">
        <v>222546</v>
      </c>
      <c r="P11" s="43" t="s">
        <v>172</v>
      </c>
      <c r="Q11" s="149">
        <v>1</v>
      </c>
    </row>
    <row r="12" spans="1:17" ht="11.25" customHeight="1" thickBot="1" x14ac:dyDescent="0.3">
      <c r="A12" s="75" t="s">
        <v>203</v>
      </c>
      <c r="B12" s="206" t="s">
        <v>204</v>
      </c>
      <c r="C12" s="76" t="s">
        <v>205</v>
      </c>
      <c r="D12" s="207" t="s">
        <v>201</v>
      </c>
      <c r="E12" s="208">
        <v>43137</v>
      </c>
      <c r="F12" s="208">
        <v>43137</v>
      </c>
      <c r="G12" s="208">
        <v>43137</v>
      </c>
      <c r="H12" s="209" t="s">
        <v>206</v>
      </c>
      <c r="I12" s="210">
        <v>54920</v>
      </c>
      <c r="J12" s="211">
        <v>0</v>
      </c>
      <c r="K12" s="212">
        <v>54920</v>
      </c>
      <c r="L12" s="213">
        <v>54920</v>
      </c>
      <c r="M12" s="213">
        <v>0</v>
      </c>
      <c r="N12" s="211">
        <v>0</v>
      </c>
      <c r="O12" s="118">
        <v>54920</v>
      </c>
      <c r="P12" s="43" t="s">
        <v>172</v>
      </c>
      <c r="Q12" s="150">
        <v>1</v>
      </c>
    </row>
    <row r="13" spans="1:17" x14ac:dyDescent="0.25">
      <c r="A13" s="75"/>
      <c r="B13" s="206"/>
      <c r="C13" s="76"/>
      <c r="D13" s="207"/>
      <c r="E13" s="208"/>
      <c r="F13" s="208"/>
      <c r="G13" s="208"/>
      <c r="H13" s="209"/>
      <c r="I13" s="210"/>
      <c r="J13" s="211"/>
      <c r="K13" s="212"/>
      <c r="L13" s="213"/>
      <c r="M13" s="213"/>
      <c r="N13" s="211"/>
      <c r="O13" s="118"/>
      <c r="P13" s="43"/>
      <c r="Q13" s="149"/>
    </row>
    <row r="14" spans="1:17" ht="11" thickBot="1" x14ac:dyDescent="0.3">
      <c r="A14" s="75"/>
      <c r="B14" s="206"/>
      <c r="C14" s="76"/>
      <c r="D14" s="207"/>
      <c r="E14" s="208"/>
      <c r="F14" s="208"/>
      <c r="G14" s="208"/>
      <c r="H14" s="209"/>
      <c r="I14" s="210"/>
      <c r="J14" s="211"/>
      <c r="K14" s="212"/>
      <c r="L14" s="213"/>
      <c r="M14" s="213"/>
      <c r="N14" s="211"/>
      <c r="O14" s="118"/>
      <c r="P14" s="43"/>
      <c r="Q14" s="150"/>
    </row>
    <row r="15" spans="1:17" x14ac:dyDescent="0.25">
      <c r="A15" s="75"/>
      <c r="B15" s="206"/>
      <c r="C15" s="76"/>
      <c r="D15" s="216"/>
      <c r="E15" s="217"/>
      <c r="F15" s="217"/>
      <c r="G15" s="215"/>
      <c r="H15" s="209"/>
      <c r="I15" s="210"/>
      <c r="J15" s="211"/>
      <c r="K15" s="212"/>
      <c r="L15" s="213"/>
      <c r="M15" s="213"/>
      <c r="N15" s="211"/>
      <c r="O15" s="118"/>
      <c r="P15" s="43"/>
      <c r="Q15" s="149"/>
    </row>
    <row r="16" spans="1:17" ht="11" thickBot="1" x14ac:dyDescent="0.3">
      <c r="A16" s="75"/>
      <c r="B16" s="206"/>
      <c r="C16" s="76"/>
      <c r="D16" s="207"/>
      <c r="E16" s="208"/>
      <c r="F16" s="208"/>
      <c r="G16" s="215"/>
      <c r="H16" s="209"/>
      <c r="I16" s="210"/>
      <c r="J16" s="211"/>
      <c r="K16" s="212"/>
      <c r="L16" s="213"/>
      <c r="M16" s="213"/>
      <c r="N16" s="218"/>
      <c r="O16" s="118"/>
      <c r="P16" s="43"/>
      <c r="Q16" s="150"/>
    </row>
    <row r="17" spans="1:17" x14ac:dyDescent="0.25">
      <c r="A17" s="75"/>
      <c r="B17" s="206"/>
      <c r="C17" s="76"/>
      <c r="D17" s="207"/>
      <c r="E17" s="208"/>
      <c r="F17" s="208"/>
      <c r="G17" s="215"/>
      <c r="H17" s="209"/>
      <c r="I17" s="210"/>
      <c r="J17" s="211"/>
      <c r="K17" s="212"/>
      <c r="L17" s="213"/>
      <c r="M17" s="213"/>
      <c r="N17" s="218"/>
      <c r="O17" s="118"/>
      <c r="P17" s="43"/>
      <c r="Q17" s="149"/>
    </row>
    <row r="18" spans="1:17" ht="11" thickBot="1" x14ac:dyDescent="0.3">
      <c r="A18" s="75"/>
      <c r="B18" s="206"/>
      <c r="C18" s="76"/>
      <c r="D18" s="207"/>
      <c r="E18" s="208"/>
      <c r="F18" s="208"/>
      <c r="G18" s="215"/>
      <c r="H18" s="209"/>
      <c r="I18" s="210"/>
      <c r="J18" s="211"/>
      <c r="K18" s="212"/>
      <c r="L18" s="213"/>
      <c r="M18" s="213"/>
      <c r="N18" s="211"/>
      <c r="O18" s="118"/>
      <c r="P18" s="43"/>
      <c r="Q18" s="150"/>
    </row>
    <row r="19" spans="1:17" x14ac:dyDescent="0.25">
      <c r="A19" s="75"/>
      <c r="B19" s="206"/>
      <c r="C19" s="76"/>
      <c r="D19" s="207"/>
      <c r="E19" s="208"/>
      <c r="F19" s="208"/>
      <c r="G19" s="208"/>
      <c r="H19" s="209"/>
      <c r="I19" s="210"/>
      <c r="J19" s="211"/>
      <c r="K19" s="212"/>
      <c r="L19" s="213"/>
      <c r="M19" s="213"/>
      <c r="N19" s="218"/>
      <c r="O19" s="118"/>
      <c r="P19" s="43"/>
      <c r="Q19" s="149"/>
    </row>
    <row r="20" spans="1:17" ht="11" thickBot="1" x14ac:dyDescent="0.3">
      <c r="A20" s="75"/>
      <c r="B20" s="206"/>
      <c r="C20" s="76"/>
      <c r="D20" s="207"/>
      <c r="E20" s="208"/>
      <c r="F20" s="208"/>
      <c r="G20" s="208"/>
      <c r="H20" s="209"/>
      <c r="I20" s="210"/>
      <c r="J20" s="211"/>
      <c r="K20" s="212"/>
      <c r="L20" s="213"/>
      <c r="M20" s="213"/>
      <c r="N20" s="218"/>
      <c r="O20" s="118"/>
      <c r="P20" s="43"/>
      <c r="Q20" s="150"/>
    </row>
    <row r="21" spans="1:17" x14ac:dyDescent="0.25">
      <c r="A21" s="75"/>
      <c r="B21" s="206"/>
      <c r="C21" s="76"/>
      <c r="D21" s="207"/>
      <c r="E21" s="208"/>
      <c r="F21" s="208"/>
      <c r="G21" s="208"/>
      <c r="H21" s="209"/>
      <c r="I21" s="210"/>
      <c r="J21" s="211"/>
      <c r="K21" s="212"/>
      <c r="L21" s="213"/>
      <c r="M21" s="213"/>
      <c r="N21" s="211"/>
      <c r="O21" s="118"/>
      <c r="P21" s="43"/>
      <c r="Q21" s="149"/>
    </row>
    <row r="22" spans="1:17" ht="11" thickBot="1" x14ac:dyDescent="0.3">
      <c r="A22" s="75"/>
      <c r="B22" s="206"/>
      <c r="C22" s="76"/>
      <c r="D22" s="207"/>
      <c r="E22" s="208"/>
      <c r="F22" s="208"/>
      <c r="G22" s="208"/>
      <c r="H22" s="209"/>
      <c r="I22" s="210"/>
      <c r="J22" s="211"/>
      <c r="K22" s="212"/>
      <c r="L22" s="213"/>
      <c r="M22" s="213"/>
      <c r="N22" s="218"/>
      <c r="O22" s="118"/>
      <c r="P22" s="43"/>
      <c r="Q22" s="150"/>
    </row>
    <row r="23" spans="1:17" x14ac:dyDescent="0.25">
      <c r="A23" s="75"/>
      <c r="B23" s="206"/>
      <c r="C23" s="76"/>
      <c r="D23" s="207"/>
      <c r="E23" s="208"/>
      <c r="F23" s="208"/>
      <c r="G23" s="208"/>
      <c r="H23" s="209"/>
      <c r="I23" s="210"/>
      <c r="J23" s="211"/>
      <c r="K23" s="212"/>
      <c r="L23" s="213"/>
      <c r="M23" s="213"/>
      <c r="N23" s="211"/>
      <c r="O23" s="118"/>
      <c r="P23" s="43"/>
      <c r="Q23" s="149"/>
    </row>
    <row r="24" spans="1:17" ht="11" thickBot="1" x14ac:dyDescent="0.3">
      <c r="A24" s="75"/>
      <c r="B24" s="206"/>
      <c r="C24" s="76"/>
      <c r="D24" s="207"/>
      <c r="E24" s="208"/>
      <c r="F24" s="208"/>
      <c r="G24" s="208"/>
      <c r="H24" s="209"/>
      <c r="I24" s="210"/>
      <c r="J24" s="211"/>
      <c r="K24" s="212"/>
      <c r="L24" s="213"/>
      <c r="M24" s="213"/>
      <c r="N24" s="211"/>
      <c r="O24" s="118"/>
      <c r="P24" s="43"/>
      <c r="Q24" s="150"/>
    </row>
    <row r="25" spans="1:17" ht="13.5" customHeight="1" thickBot="1" x14ac:dyDescent="0.3">
      <c r="A25" s="332"/>
      <c r="B25" s="333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4"/>
    </row>
    <row r="26" spans="1:17" ht="11" thickBot="1" x14ac:dyDescent="0.3">
      <c r="A26" s="335" t="s">
        <v>207</v>
      </c>
      <c r="B26" s="336"/>
      <c r="C26" s="336"/>
      <c r="D26" s="336"/>
      <c r="E26" s="336"/>
      <c r="F26" s="336"/>
      <c r="G26" s="336"/>
      <c r="H26" s="337"/>
      <c r="I26" s="104">
        <f>SUM(I9:I24)</f>
        <v>458598</v>
      </c>
      <c r="J26" s="104">
        <f t="shared" ref="J26:O26" si="0">SUM(J9:J24)</f>
        <v>365170</v>
      </c>
      <c r="K26" s="104">
        <f t="shared" si="0"/>
        <v>93428</v>
      </c>
      <c r="L26" s="104">
        <f t="shared" si="0"/>
        <v>458598</v>
      </c>
      <c r="M26" s="104">
        <f t="shared" si="0"/>
        <v>0</v>
      </c>
      <c r="N26" s="104">
        <f t="shared" si="0"/>
        <v>0</v>
      </c>
      <c r="O26" s="104">
        <f t="shared" si="0"/>
        <v>458598</v>
      </c>
      <c r="P26" s="338"/>
      <c r="Q26" s="339"/>
    </row>
    <row r="27" spans="1:17" x14ac:dyDescent="0.25">
      <c r="A27" s="109"/>
      <c r="B27" s="109"/>
      <c r="C27" s="230"/>
      <c r="D27" s="109"/>
      <c r="E27" s="109"/>
      <c r="F27" s="109"/>
      <c r="G27" s="109"/>
      <c r="H27" s="109"/>
      <c r="I27" s="108"/>
      <c r="J27" s="108"/>
      <c r="K27" s="108"/>
      <c r="L27" s="108"/>
      <c r="M27" s="108"/>
      <c r="N27" s="108"/>
      <c r="O27" s="108"/>
    </row>
  </sheetData>
  <mergeCells count="22">
    <mergeCell ref="A25:Q25"/>
    <mergeCell ref="A26:H26"/>
    <mergeCell ref="P26:Q26"/>
    <mergeCell ref="A5:Q5"/>
    <mergeCell ref="A7:A8"/>
    <mergeCell ref="B7:B8"/>
    <mergeCell ref="C7:C8"/>
    <mergeCell ref="D7:D8"/>
    <mergeCell ref="E7:E8"/>
    <mergeCell ref="F7:F8"/>
    <mergeCell ref="G7:G8"/>
    <mergeCell ref="H7:H8"/>
    <mergeCell ref="I7:K7"/>
    <mergeCell ref="L7:O7"/>
    <mergeCell ref="P7:P8"/>
    <mergeCell ref="Q7:Q8"/>
    <mergeCell ref="A1:D1"/>
    <mergeCell ref="E1:I1"/>
    <mergeCell ref="A2:D2"/>
    <mergeCell ref="E2:I2"/>
    <mergeCell ref="A3:D3"/>
    <mergeCell ref="E3:I3"/>
  </mergeCells>
  <pageMargins left="0.3" right="0.25" top="0.46" bottom="0.75" header="0.31" footer="0.5"/>
  <pageSetup paperSize="9" scale="85" orientation="landscape" r:id="rId1"/>
  <headerFooter alignWithMargins="0">
    <oddFooter>&amp;R&amp;"Garamond,Normál"&amp;P/&amp;N. oldal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'támogatás típusai'!$A$4:$A$14</xm:f>
          </x14:formula1>
          <xm:sqref>P9:P24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1"/>
  <sheetViews>
    <sheetView view="pageLayout" zoomScale="140" zoomScaleNormal="100" zoomScalePageLayoutView="140" workbookViewId="0">
      <selection activeCell="E14" sqref="E14"/>
    </sheetView>
  </sheetViews>
  <sheetFormatPr defaultColWidth="9.1796875" defaultRowHeight="10.5" x14ac:dyDescent="0.25"/>
  <cols>
    <col min="1" max="1" width="4.453125" style="19" customWidth="1"/>
    <col min="2" max="2" width="16.7265625" style="19" customWidth="1"/>
    <col min="3" max="3" width="11.7265625" style="19" customWidth="1"/>
    <col min="4" max="4" width="9" style="19" customWidth="1"/>
    <col min="5" max="5" width="9.1796875" style="19" customWidth="1"/>
    <col min="6" max="6" width="9.7265625" style="19" customWidth="1"/>
    <col min="7" max="7" width="9" style="19" customWidth="1"/>
    <col min="8" max="8" width="25" style="19" customWidth="1"/>
    <col min="9" max="9" width="9.1796875" style="19" customWidth="1"/>
    <col min="10" max="10" width="9.7265625" style="19" customWidth="1"/>
    <col min="11" max="11" width="7.54296875" style="19" customWidth="1"/>
    <col min="12" max="12" width="9" style="19" customWidth="1"/>
    <col min="13" max="13" width="9.453125" style="19" customWidth="1"/>
    <col min="14" max="14" width="7.453125" style="19" customWidth="1"/>
    <col min="15" max="15" width="7.7265625" style="19" customWidth="1"/>
    <col min="16" max="16" width="7.26953125" style="19" customWidth="1"/>
    <col min="17" max="17" width="5.26953125" style="19" customWidth="1"/>
    <col min="18" max="16384" width="9.1796875" style="19"/>
  </cols>
  <sheetData>
    <row r="1" spans="1:17" ht="11.25" customHeight="1" x14ac:dyDescent="0.25">
      <c r="A1" s="326" t="s">
        <v>119</v>
      </c>
      <c r="B1" s="327"/>
      <c r="C1" s="327"/>
      <c r="D1" s="328"/>
      <c r="E1" s="318" t="str">
        <f>+'(KNY)könyvvizsgálói nyilatkozat'!$B4</f>
        <v>MINTA Kft.</v>
      </c>
      <c r="F1" s="318"/>
      <c r="G1" s="318"/>
      <c r="H1" s="318"/>
      <c r="I1" s="318"/>
      <c r="J1" s="135"/>
      <c r="K1" s="20"/>
    </row>
    <row r="2" spans="1:17" ht="11.25" customHeight="1" x14ac:dyDescent="0.25">
      <c r="A2" s="326" t="s">
        <v>121</v>
      </c>
      <c r="B2" s="327"/>
      <c r="C2" s="327"/>
      <c r="D2" s="328"/>
      <c r="E2" s="318" t="str">
        <f>+'(KNY)könyvvizsgálói nyilatkozat'!$B5</f>
        <v>2017-1.2.1-NKP-0000-00000</v>
      </c>
      <c r="F2" s="318"/>
      <c r="G2" s="318"/>
      <c r="H2" s="318"/>
      <c r="I2" s="318"/>
      <c r="J2" s="135"/>
      <c r="K2" s="20"/>
    </row>
    <row r="3" spans="1:17" ht="11.25" customHeight="1" x14ac:dyDescent="0.25">
      <c r="A3" s="329" t="s">
        <v>123</v>
      </c>
      <c r="B3" s="330"/>
      <c r="C3" s="330"/>
      <c r="D3" s="331"/>
      <c r="E3" s="319" t="str">
        <f>+'(KNY)könyvvizsgálói nyilatkozat'!$B6</f>
        <v>2017.11.01.-2018.10.31.</v>
      </c>
      <c r="F3" s="320"/>
      <c r="G3" s="320"/>
      <c r="H3" s="320"/>
      <c r="I3" s="321"/>
      <c r="J3" s="136"/>
      <c r="K3" s="137"/>
    </row>
    <row r="4" spans="1:17" x14ac:dyDescent="0.25">
      <c r="A4" s="67"/>
      <c r="B4" s="67"/>
      <c r="C4" s="67"/>
      <c r="D4" s="67"/>
      <c r="E4" s="68"/>
      <c r="F4" s="68"/>
      <c r="G4" s="68"/>
      <c r="H4" s="69"/>
      <c r="I4" s="69"/>
      <c r="J4" s="69"/>
      <c r="K4" s="69"/>
    </row>
    <row r="5" spans="1:17" ht="12" x14ac:dyDescent="0.25">
      <c r="A5" s="322" t="s">
        <v>208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</row>
    <row r="6" spans="1:17" ht="12.5" thickBot="1" x14ac:dyDescent="0.35">
      <c r="A6" s="70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</row>
    <row r="7" spans="1:17" ht="26.25" customHeight="1" x14ac:dyDescent="0.25">
      <c r="A7" s="306" t="s">
        <v>180</v>
      </c>
      <c r="B7" s="306" t="s">
        <v>31</v>
      </c>
      <c r="C7" s="306" t="s">
        <v>33</v>
      </c>
      <c r="D7" s="306" t="s">
        <v>35</v>
      </c>
      <c r="E7" s="306" t="s">
        <v>37</v>
      </c>
      <c r="F7" s="306" t="s">
        <v>39</v>
      </c>
      <c r="G7" s="306" t="s">
        <v>15</v>
      </c>
      <c r="H7" s="306" t="s">
        <v>48</v>
      </c>
      <c r="I7" s="342" t="s">
        <v>181</v>
      </c>
      <c r="J7" s="343"/>
      <c r="K7" s="344"/>
      <c r="L7" s="342" t="s">
        <v>182</v>
      </c>
      <c r="M7" s="343"/>
      <c r="N7" s="343"/>
      <c r="O7" s="344"/>
      <c r="P7" s="306" t="s">
        <v>26</v>
      </c>
      <c r="Q7" s="306" t="s">
        <v>27</v>
      </c>
    </row>
    <row r="8" spans="1:17" ht="26.25" customHeight="1" thickBot="1" x14ac:dyDescent="0.3">
      <c r="A8" s="307" t="s">
        <v>183</v>
      </c>
      <c r="B8" s="307"/>
      <c r="C8" s="307"/>
      <c r="D8" s="307"/>
      <c r="E8" s="307"/>
      <c r="F8" s="307"/>
      <c r="G8" s="307"/>
      <c r="H8" s="307"/>
      <c r="I8" s="71" t="s">
        <v>184</v>
      </c>
      <c r="J8" s="73" t="s">
        <v>185</v>
      </c>
      <c r="K8" s="73" t="s">
        <v>186</v>
      </c>
      <c r="L8" s="71" t="s">
        <v>166</v>
      </c>
      <c r="M8" s="73" t="s">
        <v>167</v>
      </c>
      <c r="N8" s="73" t="s">
        <v>187</v>
      </c>
      <c r="O8" s="74" t="s">
        <v>188</v>
      </c>
      <c r="P8" s="307"/>
      <c r="Q8" s="307"/>
    </row>
    <row r="9" spans="1:17" x14ac:dyDescent="0.25">
      <c r="A9" s="75" t="s">
        <v>189</v>
      </c>
      <c r="B9" s="84" t="s">
        <v>209</v>
      </c>
      <c r="C9" s="145" t="s">
        <v>210</v>
      </c>
      <c r="D9" s="139" t="s">
        <v>211</v>
      </c>
      <c r="E9" s="140">
        <v>43040</v>
      </c>
      <c r="F9" s="147">
        <v>43404</v>
      </c>
      <c r="G9" s="147" t="s">
        <v>212</v>
      </c>
      <c r="H9" s="232" t="s">
        <v>213</v>
      </c>
      <c r="I9" s="141">
        <v>1000000</v>
      </c>
      <c r="J9" s="142">
        <v>0</v>
      </c>
      <c r="K9" s="143">
        <v>0</v>
      </c>
      <c r="L9" s="144">
        <f t="shared" ref="L9" si="0">+I9</f>
        <v>1000000</v>
      </c>
      <c r="M9" s="143">
        <v>0</v>
      </c>
      <c r="N9" s="143">
        <v>0</v>
      </c>
      <c r="O9" s="118">
        <f t="shared" ref="O9" si="1">SUM(L9:N9)</f>
        <v>1000000</v>
      </c>
      <c r="P9" s="146" t="s">
        <v>214</v>
      </c>
      <c r="Q9" s="151">
        <v>1</v>
      </c>
    </row>
    <row r="10" spans="1:17" x14ac:dyDescent="0.25">
      <c r="A10" s="75" t="s">
        <v>194</v>
      </c>
      <c r="B10" s="84" t="s">
        <v>215</v>
      </c>
      <c r="C10" s="145" t="s">
        <v>216</v>
      </c>
      <c r="D10" s="139" t="s">
        <v>217</v>
      </c>
      <c r="E10" s="140" t="s">
        <v>218</v>
      </c>
      <c r="F10" s="147" t="s">
        <v>218</v>
      </c>
      <c r="G10" s="147" t="s">
        <v>219</v>
      </c>
      <c r="H10" s="232" t="s">
        <v>220</v>
      </c>
      <c r="I10" s="141">
        <v>635000</v>
      </c>
      <c r="J10" s="142">
        <v>500000</v>
      </c>
      <c r="K10" s="143">
        <v>135000</v>
      </c>
      <c r="L10" s="144">
        <f>+I10</f>
        <v>635000</v>
      </c>
      <c r="M10" s="143" t="s">
        <v>221</v>
      </c>
      <c r="N10" s="143" t="s">
        <v>221</v>
      </c>
      <c r="O10" s="118">
        <f>SUM(L10:N10)</f>
        <v>635000</v>
      </c>
      <c r="P10" s="146" t="s">
        <v>172</v>
      </c>
      <c r="Q10" s="151">
        <v>1</v>
      </c>
    </row>
    <row r="11" spans="1:17" x14ac:dyDescent="0.25">
      <c r="A11" s="75"/>
      <c r="B11" s="84"/>
      <c r="C11" s="145"/>
      <c r="D11" s="139"/>
      <c r="E11" s="140"/>
      <c r="F11" s="147"/>
      <c r="G11" s="147"/>
      <c r="H11" s="232"/>
      <c r="I11" s="141"/>
      <c r="J11" s="142"/>
      <c r="K11" s="143"/>
      <c r="L11" s="144"/>
      <c r="M11" s="143"/>
      <c r="N11" s="143"/>
      <c r="O11" s="118">
        <f t="shared" ref="O11:O26" si="2">SUM(L11:N11)</f>
        <v>0</v>
      </c>
      <c r="P11" s="146"/>
      <c r="Q11" s="151"/>
    </row>
    <row r="12" spans="1:17" x14ac:dyDescent="0.25">
      <c r="A12" s="75"/>
      <c r="B12" s="84"/>
      <c r="C12" s="145"/>
      <c r="D12" s="139"/>
      <c r="E12" s="140"/>
      <c r="F12" s="147"/>
      <c r="G12" s="147"/>
      <c r="H12" s="232"/>
      <c r="I12" s="141"/>
      <c r="J12" s="142"/>
      <c r="K12" s="143"/>
      <c r="L12" s="144"/>
      <c r="M12" s="143"/>
      <c r="N12" s="143"/>
      <c r="O12" s="118">
        <f t="shared" si="2"/>
        <v>0</v>
      </c>
      <c r="P12" s="146"/>
      <c r="Q12" s="151"/>
    </row>
    <row r="13" spans="1:17" x14ac:dyDescent="0.25">
      <c r="A13" s="75"/>
      <c r="B13" s="84"/>
      <c r="C13" s="145"/>
      <c r="D13" s="139"/>
      <c r="E13" s="140"/>
      <c r="F13" s="147"/>
      <c r="G13" s="147"/>
      <c r="H13" s="232"/>
      <c r="I13" s="141"/>
      <c r="J13" s="142"/>
      <c r="K13" s="143"/>
      <c r="L13" s="144"/>
      <c r="M13" s="143"/>
      <c r="N13" s="143"/>
      <c r="O13" s="118">
        <f t="shared" si="2"/>
        <v>0</v>
      </c>
      <c r="P13" s="146"/>
      <c r="Q13" s="151"/>
    </row>
    <row r="14" spans="1:17" x14ac:dyDescent="0.25">
      <c r="A14" s="75"/>
      <c r="B14" s="84"/>
      <c r="C14" s="145"/>
      <c r="D14" s="139"/>
      <c r="E14" s="140"/>
      <c r="F14" s="147"/>
      <c r="G14" s="147"/>
      <c r="H14" s="232"/>
      <c r="I14" s="141"/>
      <c r="J14" s="142"/>
      <c r="K14" s="143"/>
      <c r="L14" s="144"/>
      <c r="M14" s="143"/>
      <c r="N14" s="143"/>
      <c r="O14" s="118">
        <f t="shared" si="2"/>
        <v>0</v>
      </c>
      <c r="P14" s="146"/>
      <c r="Q14" s="151"/>
    </row>
    <row r="15" spans="1:17" x14ac:dyDescent="0.25">
      <c r="A15" s="75"/>
      <c r="B15" s="84"/>
      <c r="C15" s="145"/>
      <c r="D15" s="139"/>
      <c r="E15" s="140"/>
      <c r="F15" s="147"/>
      <c r="G15" s="147"/>
      <c r="H15" s="232"/>
      <c r="I15" s="141"/>
      <c r="J15" s="142"/>
      <c r="K15" s="143"/>
      <c r="L15" s="144"/>
      <c r="M15" s="143"/>
      <c r="N15" s="143"/>
      <c r="O15" s="118">
        <f t="shared" si="2"/>
        <v>0</v>
      </c>
      <c r="P15" s="146"/>
      <c r="Q15" s="151"/>
    </row>
    <row r="16" spans="1:17" x14ac:dyDescent="0.25">
      <c r="A16" s="75"/>
      <c r="B16" s="84"/>
      <c r="C16" s="145"/>
      <c r="D16" s="139"/>
      <c r="E16" s="140"/>
      <c r="F16" s="147"/>
      <c r="G16" s="147"/>
      <c r="H16" s="232"/>
      <c r="I16" s="141"/>
      <c r="J16" s="142"/>
      <c r="K16" s="143"/>
      <c r="L16" s="144"/>
      <c r="M16" s="143"/>
      <c r="N16" s="143"/>
      <c r="O16" s="118">
        <f t="shared" si="2"/>
        <v>0</v>
      </c>
      <c r="P16" s="146"/>
      <c r="Q16" s="151"/>
    </row>
    <row r="17" spans="1:17" x14ac:dyDescent="0.25">
      <c r="A17" s="75"/>
      <c r="B17" s="84"/>
      <c r="C17" s="145"/>
      <c r="D17" s="139"/>
      <c r="E17" s="140"/>
      <c r="F17" s="147"/>
      <c r="G17" s="147"/>
      <c r="H17" s="232"/>
      <c r="I17" s="141"/>
      <c r="J17" s="142"/>
      <c r="K17" s="143"/>
      <c r="L17" s="144"/>
      <c r="M17" s="143"/>
      <c r="N17" s="143"/>
      <c r="O17" s="118">
        <f t="shared" si="2"/>
        <v>0</v>
      </c>
      <c r="P17" s="146"/>
      <c r="Q17" s="151"/>
    </row>
    <row r="18" spans="1:17" x14ac:dyDescent="0.25">
      <c r="A18" s="75"/>
      <c r="B18" s="84"/>
      <c r="C18" s="145"/>
      <c r="D18" s="139"/>
      <c r="E18" s="140"/>
      <c r="F18" s="147"/>
      <c r="G18" s="147"/>
      <c r="H18" s="232"/>
      <c r="I18" s="141"/>
      <c r="J18" s="142"/>
      <c r="K18" s="143"/>
      <c r="L18" s="144"/>
      <c r="M18" s="143"/>
      <c r="N18" s="143"/>
      <c r="O18" s="118">
        <f t="shared" si="2"/>
        <v>0</v>
      </c>
      <c r="P18" s="146"/>
      <c r="Q18" s="151"/>
    </row>
    <row r="19" spans="1:17" x14ac:dyDescent="0.25">
      <c r="A19" s="75"/>
      <c r="B19" s="84"/>
      <c r="C19" s="145"/>
      <c r="D19" s="139"/>
      <c r="E19" s="140"/>
      <c r="F19" s="147"/>
      <c r="G19" s="147"/>
      <c r="H19" s="232"/>
      <c r="I19" s="141"/>
      <c r="J19" s="142"/>
      <c r="K19" s="143"/>
      <c r="L19" s="144"/>
      <c r="M19" s="143"/>
      <c r="N19" s="143"/>
      <c r="O19" s="118">
        <f t="shared" si="2"/>
        <v>0</v>
      </c>
      <c r="P19" s="146"/>
      <c r="Q19" s="151"/>
    </row>
    <row r="20" spans="1:17" x14ac:dyDescent="0.25">
      <c r="A20" s="75"/>
      <c r="B20" s="84"/>
      <c r="C20" s="145"/>
      <c r="D20" s="139"/>
      <c r="E20" s="140"/>
      <c r="F20" s="147"/>
      <c r="G20" s="147"/>
      <c r="H20" s="232"/>
      <c r="I20" s="141"/>
      <c r="J20" s="142"/>
      <c r="K20" s="143"/>
      <c r="L20" s="144"/>
      <c r="M20" s="143"/>
      <c r="N20" s="143"/>
      <c r="O20" s="118">
        <f t="shared" si="2"/>
        <v>0</v>
      </c>
      <c r="P20" s="146"/>
      <c r="Q20" s="151"/>
    </row>
    <row r="21" spans="1:17" x14ac:dyDescent="0.25">
      <c r="A21" s="75"/>
      <c r="B21" s="84"/>
      <c r="C21" s="145"/>
      <c r="D21" s="139"/>
      <c r="E21" s="140"/>
      <c r="F21" s="147"/>
      <c r="G21" s="147"/>
      <c r="H21" s="232"/>
      <c r="I21" s="141"/>
      <c r="J21" s="142"/>
      <c r="K21" s="143"/>
      <c r="L21" s="144"/>
      <c r="M21" s="143"/>
      <c r="N21" s="143"/>
      <c r="O21" s="118">
        <f t="shared" si="2"/>
        <v>0</v>
      </c>
      <c r="P21" s="146"/>
      <c r="Q21" s="151"/>
    </row>
    <row r="22" spans="1:17" x14ac:dyDescent="0.25">
      <c r="A22" s="75"/>
      <c r="B22" s="84"/>
      <c r="C22" s="145"/>
      <c r="D22" s="139"/>
      <c r="E22" s="140"/>
      <c r="F22" s="147"/>
      <c r="G22" s="147"/>
      <c r="H22" s="232"/>
      <c r="I22" s="141"/>
      <c r="J22" s="142"/>
      <c r="K22" s="143"/>
      <c r="L22" s="144"/>
      <c r="M22" s="143"/>
      <c r="N22" s="143"/>
      <c r="O22" s="118">
        <f t="shared" si="2"/>
        <v>0</v>
      </c>
      <c r="P22" s="146"/>
      <c r="Q22" s="151"/>
    </row>
    <row r="23" spans="1:17" x14ac:dyDescent="0.25">
      <c r="A23" s="75"/>
      <c r="B23" s="84"/>
      <c r="C23" s="145"/>
      <c r="D23" s="139"/>
      <c r="E23" s="140"/>
      <c r="F23" s="147"/>
      <c r="G23" s="147"/>
      <c r="H23" s="232"/>
      <c r="I23" s="141"/>
      <c r="J23" s="142"/>
      <c r="K23" s="143"/>
      <c r="L23" s="144"/>
      <c r="M23" s="143"/>
      <c r="N23" s="143"/>
      <c r="O23" s="118">
        <f t="shared" si="2"/>
        <v>0</v>
      </c>
      <c r="P23" s="146"/>
      <c r="Q23" s="151"/>
    </row>
    <row r="24" spans="1:17" x14ac:dyDescent="0.25">
      <c r="A24" s="75"/>
      <c r="B24" s="84"/>
      <c r="C24" s="145"/>
      <c r="D24" s="139"/>
      <c r="E24" s="140"/>
      <c r="F24" s="147"/>
      <c r="G24" s="147"/>
      <c r="H24" s="232"/>
      <c r="I24" s="141"/>
      <c r="J24" s="142"/>
      <c r="K24" s="143"/>
      <c r="L24" s="144"/>
      <c r="M24" s="143"/>
      <c r="N24" s="143"/>
      <c r="O24" s="118">
        <f t="shared" si="2"/>
        <v>0</v>
      </c>
      <c r="P24" s="146"/>
      <c r="Q24" s="151"/>
    </row>
    <row r="25" spans="1:17" x14ac:dyDescent="0.25">
      <c r="A25" s="75"/>
      <c r="B25" s="84"/>
      <c r="C25" s="145"/>
      <c r="D25" s="139"/>
      <c r="E25" s="140"/>
      <c r="F25" s="147"/>
      <c r="G25" s="147"/>
      <c r="H25" s="232"/>
      <c r="I25" s="141"/>
      <c r="J25" s="142"/>
      <c r="K25" s="143"/>
      <c r="L25" s="144"/>
      <c r="M25" s="143"/>
      <c r="N25" s="143"/>
      <c r="O25" s="118">
        <f t="shared" si="2"/>
        <v>0</v>
      </c>
      <c r="P25" s="146"/>
      <c r="Q25" s="151"/>
    </row>
    <row r="26" spans="1:17" ht="11" thickBot="1" x14ac:dyDescent="0.3">
      <c r="A26" s="75"/>
      <c r="B26" s="84"/>
      <c r="C26" s="145"/>
      <c r="D26" s="139"/>
      <c r="E26" s="140"/>
      <c r="F26" s="147"/>
      <c r="G26" s="147"/>
      <c r="H26" s="232"/>
      <c r="I26" s="141"/>
      <c r="J26" s="142"/>
      <c r="K26" s="143"/>
      <c r="L26" s="144"/>
      <c r="M26" s="143"/>
      <c r="N26" s="143"/>
      <c r="O26" s="118">
        <f t="shared" si="2"/>
        <v>0</v>
      </c>
      <c r="P26" s="146"/>
      <c r="Q26" s="151"/>
    </row>
    <row r="27" spans="1:17" ht="13.5" customHeight="1" thickBot="1" x14ac:dyDescent="0.3">
      <c r="A27" s="332"/>
      <c r="B27" s="333"/>
      <c r="C27" s="333"/>
      <c r="D27" s="333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4"/>
    </row>
    <row r="28" spans="1:17" ht="11" thickBot="1" x14ac:dyDescent="0.3">
      <c r="A28" s="335" t="s">
        <v>207</v>
      </c>
      <c r="B28" s="336"/>
      <c r="C28" s="336"/>
      <c r="D28" s="336"/>
      <c r="E28" s="336"/>
      <c r="F28" s="336"/>
      <c r="G28" s="336"/>
      <c r="H28" s="337"/>
      <c r="I28" s="104">
        <f t="shared" ref="I28:O28" si="3">SUM(I9:I26)</f>
        <v>1635000</v>
      </c>
      <c r="J28" s="104">
        <f t="shared" si="3"/>
        <v>500000</v>
      </c>
      <c r="K28" s="103">
        <f t="shared" si="3"/>
        <v>135000</v>
      </c>
      <c r="L28" s="104">
        <f t="shared" si="3"/>
        <v>1635000</v>
      </c>
      <c r="M28" s="103">
        <f t="shared" si="3"/>
        <v>0</v>
      </c>
      <c r="N28" s="103">
        <f t="shared" si="3"/>
        <v>0</v>
      </c>
      <c r="O28" s="105">
        <f t="shared" si="3"/>
        <v>1635000</v>
      </c>
      <c r="P28" s="338"/>
      <c r="Q28" s="339"/>
    </row>
    <row r="29" spans="1:17" x14ac:dyDescent="0.25">
      <c r="A29" s="109"/>
      <c r="B29" s="109"/>
      <c r="C29" s="109"/>
      <c r="D29" s="109"/>
      <c r="E29" s="109"/>
      <c r="F29" s="109"/>
      <c r="G29" s="109"/>
      <c r="H29" s="109"/>
      <c r="I29" s="108"/>
      <c r="J29" s="108"/>
      <c r="K29" s="108"/>
      <c r="L29" s="108"/>
      <c r="M29" s="108"/>
      <c r="N29" s="108"/>
      <c r="O29" s="108"/>
    </row>
    <row r="30" spans="1:17" x14ac:dyDescent="0.25">
      <c r="M30" s="23"/>
      <c r="N30" s="23"/>
    </row>
    <row r="31" spans="1:17" x14ac:dyDescent="0.25">
      <c r="M31" s="50"/>
      <c r="N31" s="50"/>
    </row>
  </sheetData>
  <mergeCells count="22">
    <mergeCell ref="I7:K7"/>
    <mergeCell ref="P28:Q28"/>
    <mergeCell ref="P7:P8"/>
    <mergeCell ref="H7:H8"/>
    <mergeCell ref="G7:G8"/>
    <mergeCell ref="A27:Q27"/>
    <mergeCell ref="Q7:Q8"/>
    <mergeCell ref="L7:O7"/>
    <mergeCell ref="C7:C8"/>
    <mergeCell ref="D7:D8"/>
    <mergeCell ref="A28:H28"/>
    <mergeCell ref="E7:E8"/>
    <mergeCell ref="F7:F8"/>
    <mergeCell ref="B7:B8"/>
    <mergeCell ref="A7:A8"/>
    <mergeCell ref="A5:Q5"/>
    <mergeCell ref="E1:I1"/>
    <mergeCell ref="E2:I2"/>
    <mergeCell ref="A3:D3"/>
    <mergeCell ref="E3:I3"/>
    <mergeCell ref="A2:D2"/>
    <mergeCell ref="A1:D1"/>
  </mergeCells>
  <phoneticPr fontId="2" type="noConversion"/>
  <pageMargins left="0.3" right="0.25" top="0.46" bottom="0.75" header="0.31" footer="0.5"/>
  <pageSetup paperSize="9" scale="85" orientation="landscape" r:id="rId1"/>
  <headerFooter alignWithMargins="0">
    <oddFooter>&amp;R&amp;"Garamond,Normál"&amp;P/&amp;N. oldal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'támogatás típusai'!$A$4:$A$14</xm:f>
          </x14:formula1>
          <xm:sqref>P9:P26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0"/>
  <sheetViews>
    <sheetView view="pageLayout" topLeftCell="A4" zoomScale="150" zoomScaleNormal="100" zoomScalePageLayoutView="150" workbookViewId="0">
      <selection activeCell="A10" sqref="A10"/>
    </sheetView>
  </sheetViews>
  <sheetFormatPr defaultColWidth="9.1796875" defaultRowHeight="10.5" x14ac:dyDescent="0.25"/>
  <cols>
    <col min="1" max="1" width="4.453125" style="19" customWidth="1"/>
    <col min="2" max="2" width="20.54296875" style="19" customWidth="1"/>
    <col min="3" max="3" width="13" style="19" customWidth="1"/>
    <col min="4" max="4" width="10" style="19" customWidth="1"/>
    <col min="5" max="5" width="7.54296875" style="19" customWidth="1"/>
    <col min="6" max="6" width="7.453125" style="19" customWidth="1"/>
    <col min="7" max="7" width="7.54296875" style="19" customWidth="1"/>
    <col min="8" max="8" width="25.26953125" style="19" customWidth="1"/>
    <col min="9" max="9" width="8.54296875" style="19" customWidth="1"/>
    <col min="10" max="10" width="9" style="19" customWidth="1"/>
    <col min="11" max="11" width="8" style="19" customWidth="1"/>
    <col min="12" max="12" width="9.81640625" style="19" customWidth="1"/>
    <col min="13" max="13" width="9.1796875" style="19" customWidth="1"/>
    <col min="14" max="14" width="8.26953125" style="19" customWidth="1"/>
    <col min="15" max="15" width="8" style="19" customWidth="1"/>
    <col min="16" max="16" width="8.26953125" style="19" customWidth="1"/>
    <col min="17" max="17" width="5.7265625" style="19" customWidth="1"/>
    <col min="18" max="16384" width="9.1796875" style="19"/>
  </cols>
  <sheetData>
    <row r="1" spans="1:18" ht="13" x14ac:dyDescent="0.25">
      <c r="A1" s="353" t="s">
        <v>119</v>
      </c>
      <c r="B1" s="354"/>
      <c r="C1" s="354"/>
      <c r="D1" s="318" t="str">
        <f>+'(KNY)könyvvizsgálói nyilatkozat'!$B4</f>
        <v>MINTA Kft.</v>
      </c>
      <c r="E1" s="318"/>
      <c r="F1" s="318"/>
      <c r="G1" s="318"/>
      <c r="H1" s="318"/>
      <c r="I1" s="20"/>
    </row>
    <row r="2" spans="1:18" ht="12" customHeight="1" x14ac:dyDescent="0.25">
      <c r="A2" s="353" t="s">
        <v>121</v>
      </c>
      <c r="B2" s="354"/>
      <c r="C2" s="354"/>
      <c r="D2" s="318" t="str">
        <f>+'(KNY)könyvvizsgálói nyilatkozat'!$B5</f>
        <v>2017-1.2.1-NKP-0000-00000</v>
      </c>
      <c r="E2" s="318"/>
      <c r="F2" s="318"/>
      <c r="G2" s="318"/>
      <c r="H2" s="318"/>
      <c r="I2" s="20"/>
    </row>
    <row r="3" spans="1:18" ht="12" customHeight="1" x14ac:dyDescent="0.25">
      <c r="A3" s="352" t="s">
        <v>123</v>
      </c>
      <c r="B3" s="352"/>
      <c r="C3" s="352"/>
      <c r="D3" s="319" t="str">
        <f>+'(KNY)könyvvizsgálói nyilatkozat'!$B6</f>
        <v>2017.11.01.-2018.10.31.</v>
      </c>
      <c r="E3" s="320"/>
      <c r="F3" s="320"/>
      <c r="G3" s="320"/>
      <c r="H3" s="321"/>
      <c r="I3" s="20"/>
      <c r="J3" s="108"/>
      <c r="K3" s="108"/>
      <c r="L3" s="108"/>
      <c r="M3" s="108"/>
      <c r="N3" s="108"/>
      <c r="O3" s="108"/>
    </row>
    <row r="4" spans="1:18" ht="13.5" customHeight="1" x14ac:dyDescent="0.25">
      <c r="A4" s="109"/>
      <c r="B4" s="109"/>
      <c r="C4" s="109"/>
      <c r="D4" s="109"/>
      <c r="E4" s="109"/>
      <c r="F4" s="109"/>
      <c r="G4" s="109"/>
      <c r="H4" s="109"/>
      <c r="I4" s="20"/>
      <c r="J4" s="20"/>
      <c r="K4" s="108"/>
      <c r="L4" s="108"/>
      <c r="M4" s="108"/>
      <c r="N4" s="108"/>
      <c r="O4" s="108"/>
    </row>
    <row r="5" spans="1:18" ht="20.25" customHeight="1" x14ac:dyDescent="0.3">
      <c r="A5" s="322" t="s">
        <v>222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18"/>
    </row>
    <row r="6" spans="1:18" ht="12.5" thickBot="1" x14ac:dyDescent="0.35">
      <c r="G6" s="70"/>
      <c r="H6" s="70"/>
      <c r="I6" s="70"/>
      <c r="J6" s="70"/>
      <c r="K6" s="70"/>
    </row>
    <row r="7" spans="1:18" ht="26.25" customHeight="1" x14ac:dyDescent="0.25">
      <c r="A7" s="306" t="s">
        <v>180</v>
      </c>
      <c r="B7" s="306" t="s">
        <v>31</v>
      </c>
      <c r="C7" s="306" t="s">
        <v>33</v>
      </c>
      <c r="D7" s="306" t="s">
        <v>35</v>
      </c>
      <c r="E7" s="306" t="s">
        <v>37</v>
      </c>
      <c r="F7" s="306" t="s">
        <v>39</v>
      </c>
      <c r="G7" s="306" t="s">
        <v>15</v>
      </c>
      <c r="H7" s="306" t="s">
        <v>48</v>
      </c>
      <c r="I7" s="342" t="s">
        <v>181</v>
      </c>
      <c r="J7" s="343"/>
      <c r="K7" s="344"/>
      <c r="L7" s="342" t="s">
        <v>182</v>
      </c>
      <c r="M7" s="343"/>
      <c r="N7" s="343"/>
      <c r="O7" s="344"/>
      <c r="P7" s="306" t="s">
        <v>26</v>
      </c>
      <c r="Q7" s="306" t="s">
        <v>27</v>
      </c>
    </row>
    <row r="8" spans="1:18" ht="26.25" customHeight="1" thickBot="1" x14ac:dyDescent="0.3">
      <c r="A8" s="307" t="s">
        <v>183</v>
      </c>
      <c r="B8" s="307"/>
      <c r="C8" s="307"/>
      <c r="D8" s="307"/>
      <c r="E8" s="307"/>
      <c r="F8" s="307"/>
      <c r="G8" s="307"/>
      <c r="H8" s="307"/>
      <c r="I8" s="71" t="s">
        <v>184</v>
      </c>
      <c r="J8" s="72" t="s">
        <v>185</v>
      </c>
      <c r="K8" s="73" t="s">
        <v>186</v>
      </c>
      <c r="L8" s="71" t="s">
        <v>166</v>
      </c>
      <c r="M8" s="73" t="s">
        <v>167</v>
      </c>
      <c r="N8" s="73" t="s">
        <v>187</v>
      </c>
      <c r="O8" s="74" t="s">
        <v>188</v>
      </c>
      <c r="P8" s="307"/>
      <c r="Q8" s="307"/>
    </row>
    <row r="9" spans="1:18" x14ac:dyDescent="0.25">
      <c r="A9" s="75"/>
      <c r="B9" s="110"/>
      <c r="C9" s="111"/>
      <c r="D9" s="112"/>
      <c r="E9" s="113"/>
      <c r="F9" s="113"/>
      <c r="G9" s="114"/>
      <c r="H9" s="115"/>
      <c r="I9" s="81"/>
      <c r="J9" s="116"/>
      <c r="K9" s="117"/>
      <c r="L9" s="80"/>
      <c r="M9" s="80"/>
      <c r="N9" s="80"/>
      <c r="O9" s="118"/>
      <c r="P9" s="43"/>
      <c r="Q9" s="148"/>
    </row>
    <row r="10" spans="1:18" x14ac:dyDescent="0.25">
      <c r="A10" s="75"/>
      <c r="B10" s="84"/>
      <c r="C10" s="77"/>
      <c r="D10" s="119"/>
      <c r="E10" s="78"/>
      <c r="F10" s="78"/>
      <c r="G10" s="114"/>
      <c r="H10" s="120"/>
      <c r="I10" s="89"/>
      <c r="J10" s="121"/>
      <c r="K10" s="122"/>
      <c r="L10" s="80"/>
      <c r="M10" s="80"/>
      <c r="N10" s="89"/>
      <c r="O10" s="118">
        <f t="shared" ref="O10:O23" si="0">SUM(L10:N10)</f>
        <v>0</v>
      </c>
      <c r="P10" s="123"/>
      <c r="Q10" s="150"/>
    </row>
    <row r="11" spans="1:18" x14ac:dyDescent="0.25">
      <c r="A11" s="75"/>
      <c r="B11" s="84"/>
      <c r="C11" s="77"/>
      <c r="D11" s="119"/>
      <c r="E11" s="78"/>
      <c r="F11" s="78"/>
      <c r="G11" s="114"/>
      <c r="H11" s="120"/>
      <c r="I11" s="89"/>
      <c r="J11" s="121"/>
      <c r="K11" s="122"/>
      <c r="L11" s="80"/>
      <c r="M11" s="80"/>
      <c r="N11" s="89"/>
      <c r="O11" s="118">
        <f t="shared" si="0"/>
        <v>0</v>
      </c>
      <c r="P11" s="123"/>
      <c r="Q11" s="150"/>
    </row>
    <row r="12" spans="1:18" x14ac:dyDescent="0.25">
      <c r="A12" s="75"/>
      <c r="B12" s="84"/>
      <c r="C12" s="77"/>
      <c r="D12" s="119"/>
      <c r="E12" s="78"/>
      <c r="F12" s="78"/>
      <c r="G12" s="114"/>
      <c r="H12" s="120"/>
      <c r="I12" s="89"/>
      <c r="J12" s="121"/>
      <c r="K12" s="122"/>
      <c r="L12" s="80"/>
      <c r="M12" s="80"/>
      <c r="N12" s="89"/>
      <c r="O12" s="118">
        <f t="shared" si="0"/>
        <v>0</v>
      </c>
      <c r="P12" s="123"/>
      <c r="Q12" s="150"/>
    </row>
    <row r="13" spans="1:18" x14ac:dyDescent="0.25">
      <c r="A13" s="75"/>
      <c r="B13" s="84"/>
      <c r="C13" s="77"/>
      <c r="D13" s="119"/>
      <c r="E13" s="78"/>
      <c r="F13" s="78"/>
      <c r="G13" s="114"/>
      <c r="H13" s="120"/>
      <c r="I13" s="89"/>
      <c r="J13" s="121"/>
      <c r="K13" s="122"/>
      <c r="L13" s="80"/>
      <c r="M13" s="80"/>
      <c r="N13" s="89"/>
      <c r="O13" s="118">
        <f t="shared" si="0"/>
        <v>0</v>
      </c>
      <c r="P13" s="123"/>
      <c r="Q13" s="150"/>
    </row>
    <row r="14" spans="1:18" x14ac:dyDescent="0.25">
      <c r="A14" s="75"/>
      <c r="B14" s="84"/>
      <c r="C14" s="77"/>
      <c r="D14" s="119"/>
      <c r="E14" s="78"/>
      <c r="F14" s="78"/>
      <c r="G14" s="114"/>
      <c r="H14" s="120"/>
      <c r="I14" s="89"/>
      <c r="J14" s="121"/>
      <c r="K14" s="122"/>
      <c r="L14" s="80"/>
      <c r="M14" s="80"/>
      <c r="N14" s="89"/>
      <c r="O14" s="118">
        <f t="shared" si="0"/>
        <v>0</v>
      </c>
      <c r="P14" s="123"/>
      <c r="Q14" s="150"/>
    </row>
    <row r="15" spans="1:18" x14ac:dyDescent="0.25">
      <c r="A15" s="75"/>
      <c r="B15" s="84"/>
      <c r="C15" s="77"/>
      <c r="D15" s="119"/>
      <c r="E15" s="78"/>
      <c r="F15" s="78"/>
      <c r="G15" s="114"/>
      <c r="H15" s="120"/>
      <c r="I15" s="89"/>
      <c r="J15" s="121"/>
      <c r="K15" s="122"/>
      <c r="L15" s="80"/>
      <c r="M15" s="80"/>
      <c r="N15" s="89"/>
      <c r="O15" s="118">
        <f t="shared" si="0"/>
        <v>0</v>
      </c>
      <c r="P15" s="123"/>
      <c r="Q15" s="150"/>
    </row>
    <row r="16" spans="1:18" x14ac:dyDescent="0.25">
      <c r="A16" s="75"/>
      <c r="B16" s="84"/>
      <c r="C16" s="77"/>
      <c r="D16" s="119"/>
      <c r="E16" s="78"/>
      <c r="F16" s="78"/>
      <c r="G16" s="114"/>
      <c r="H16" s="120"/>
      <c r="I16" s="89"/>
      <c r="J16" s="121"/>
      <c r="K16" s="122"/>
      <c r="L16" s="80"/>
      <c r="M16" s="80"/>
      <c r="N16" s="89"/>
      <c r="O16" s="118">
        <f t="shared" si="0"/>
        <v>0</v>
      </c>
      <c r="P16" s="123"/>
      <c r="Q16" s="150"/>
    </row>
    <row r="17" spans="1:17" x14ac:dyDescent="0.25">
      <c r="A17" s="75"/>
      <c r="B17" s="84"/>
      <c r="C17" s="77"/>
      <c r="D17" s="119"/>
      <c r="E17" s="78"/>
      <c r="F17" s="78"/>
      <c r="G17" s="114"/>
      <c r="H17" s="120"/>
      <c r="I17" s="89"/>
      <c r="J17" s="121"/>
      <c r="K17" s="122"/>
      <c r="L17" s="80"/>
      <c r="M17" s="80"/>
      <c r="N17" s="89"/>
      <c r="O17" s="118">
        <f t="shared" si="0"/>
        <v>0</v>
      </c>
      <c r="P17" s="123"/>
      <c r="Q17" s="150"/>
    </row>
    <row r="18" spans="1:17" x14ac:dyDescent="0.25">
      <c r="A18" s="75"/>
      <c r="B18" s="84"/>
      <c r="C18" s="77"/>
      <c r="D18" s="119"/>
      <c r="E18" s="78"/>
      <c r="F18" s="78"/>
      <c r="G18" s="114"/>
      <c r="H18" s="120"/>
      <c r="I18" s="89"/>
      <c r="J18" s="121"/>
      <c r="K18" s="122"/>
      <c r="L18" s="80"/>
      <c r="M18" s="80"/>
      <c r="N18" s="89"/>
      <c r="O18" s="118">
        <f t="shared" si="0"/>
        <v>0</v>
      </c>
      <c r="P18" s="123"/>
      <c r="Q18" s="150"/>
    </row>
    <row r="19" spans="1:17" x14ac:dyDescent="0.25">
      <c r="A19" s="75"/>
      <c r="B19" s="84"/>
      <c r="C19" s="77"/>
      <c r="D19" s="119"/>
      <c r="E19" s="78"/>
      <c r="F19" s="78"/>
      <c r="G19" s="114"/>
      <c r="H19" s="120"/>
      <c r="I19" s="89"/>
      <c r="J19" s="121"/>
      <c r="K19" s="122"/>
      <c r="L19" s="80"/>
      <c r="M19" s="80"/>
      <c r="N19" s="89"/>
      <c r="O19" s="118">
        <f t="shared" si="0"/>
        <v>0</v>
      </c>
      <c r="P19" s="123"/>
      <c r="Q19" s="150"/>
    </row>
    <row r="20" spans="1:17" x14ac:dyDescent="0.25">
      <c r="A20" s="75"/>
      <c r="B20" s="84"/>
      <c r="C20" s="77"/>
      <c r="D20" s="119"/>
      <c r="E20" s="78"/>
      <c r="F20" s="78"/>
      <c r="G20" s="114"/>
      <c r="H20" s="120"/>
      <c r="I20" s="89"/>
      <c r="J20" s="121"/>
      <c r="K20" s="122"/>
      <c r="L20" s="80"/>
      <c r="M20" s="80"/>
      <c r="N20" s="89"/>
      <c r="O20" s="118">
        <f t="shared" si="0"/>
        <v>0</v>
      </c>
      <c r="P20" s="123"/>
      <c r="Q20" s="150"/>
    </row>
    <row r="21" spans="1:17" x14ac:dyDescent="0.25">
      <c r="A21" s="75"/>
      <c r="B21" s="84"/>
      <c r="C21" s="77"/>
      <c r="D21" s="119"/>
      <c r="E21" s="78"/>
      <c r="F21" s="78"/>
      <c r="G21" s="114"/>
      <c r="H21" s="120"/>
      <c r="I21" s="89"/>
      <c r="J21" s="121"/>
      <c r="K21" s="122"/>
      <c r="L21" s="80"/>
      <c r="M21" s="80"/>
      <c r="N21" s="89"/>
      <c r="O21" s="118">
        <f t="shared" si="0"/>
        <v>0</v>
      </c>
      <c r="P21" s="123"/>
      <c r="Q21" s="150"/>
    </row>
    <row r="22" spans="1:17" x14ac:dyDescent="0.25">
      <c r="A22" s="83"/>
      <c r="B22" s="84"/>
      <c r="C22" s="85"/>
      <c r="D22" s="124"/>
      <c r="E22" s="86"/>
      <c r="F22" s="86"/>
      <c r="G22" s="125"/>
      <c r="H22" s="120"/>
      <c r="I22" s="89"/>
      <c r="J22" s="121"/>
      <c r="K22" s="122"/>
      <c r="L22" s="126"/>
      <c r="M22" s="89"/>
      <c r="N22" s="89"/>
      <c r="O22" s="118">
        <f t="shared" si="0"/>
        <v>0</v>
      </c>
      <c r="P22" s="123"/>
      <c r="Q22" s="151"/>
    </row>
    <row r="23" spans="1:17" ht="11" thickBot="1" x14ac:dyDescent="0.3">
      <c r="A23" s="127"/>
      <c r="B23" s="93"/>
      <c r="C23" s="94"/>
      <c r="D23" s="128"/>
      <c r="E23" s="95"/>
      <c r="F23" s="95"/>
      <c r="G23" s="129"/>
      <c r="H23" s="130"/>
      <c r="I23" s="99"/>
      <c r="J23" s="131"/>
      <c r="K23" s="132"/>
      <c r="L23" s="133"/>
      <c r="M23" s="99"/>
      <c r="N23" s="99"/>
      <c r="O23" s="118">
        <f t="shared" si="0"/>
        <v>0</v>
      </c>
      <c r="P23" s="134"/>
      <c r="Q23" s="152"/>
    </row>
    <row r="24" spans="1:17" ht="13.5" customHeight="1" thickBot="1" x14ac:dyDescent="0.3">
      <c r="A24" s="349"/>
      <c r="B24" s="350"/>
      <c r="C24" s="350"/>
      <c r="D24" s="350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1"/>
    </row>
    <row r="25" spans="1:17" ht="11" thickBot="1" x14ac:dyDescent="0.3">
      <c r="A25" s="345" t="s">
        <v>207</v>
      </c>
      <c r="B25" s="346"/>
      <c r="C25" s="346"/>
      <c r="D25" s="346"/>
      <c r="E25" s="346"/>
      <c r="F25" s="346"/>
      <c r="G25" s="346"/>
      <c r="H25" s="104">
        <f t="shared" ref="H25:O25" si="1">SUM(H9:H23)</f>
        <v>0</v>
      </c>
      <c r="I25" s="103">
        <f t="shared" si="1"/>
        <v>0</v>
      </c>
      <c r="J25" s="103">
        <f t="shared" si="1"/>
        <v>0</v>
      </c>
      <c r="K25" s="105">
        <f t="shared" si="1"/>
        <v>0</v>
      </c>
      <c r="L25" s="104">
        <f t="shared" si="1"/>
        <v>0</v>
      </c>
      <c r="M25" s="103">
        <f t="shared" si="1"/>
        <v>0</v>
      </c>
      <c r="N25" s="103">
        <f t="shared" si="1"/>
        <v>0</v>
      </c>
      <c r="O25" s="105">
        <f t="shared" si="1"/>
        <v>0</v>
      </c>
      <c r="P25" s="347"/>
      <c r="Q25" s="348"/>
    </row>
    <row r="27" spans="1:17" x14ac:dyDescent="0.25">
      <c r="B27" s="24"/>
      <c r="G27" s="50"/>
      <c r="H27" s="50"/>
      <c r="I27" s="23"/>
      <c r="J27" s="23"/>
      <c r="K27" s="23"/>
      <c r="L27" s="50"/>
      <c r="M27" s="50"/>
      <c r="N27" s="50"/>
    </row>
    <row r="28" spans="1:17" x14ac:dyDescent="0.25">
      <c r="M28" s="50"/>
      <c r="N28" s="50"/>
    </row>
    <row r="29" spans="1:17" x14ac:dyDescent="0.25">
      <c r="M29" s="23"/>
      <c r="N29" s="23"/>
    </row>
    <row r="30" spans="1:17" x14ac:dyDescent="0.25">
      <c r="M30" s="50"/>
      <c r="N30" s="50"/>
    </row>
  </sheetData>
  <mergeCells count="22">
    <mergeCell ref="A3:C3"/>
    <mergeCell ref="D1:H1"/>
    <mergeCell ref="F7:F8"/>
    <mergeCell ref="D7:D8"/>
    <mergeCell ref="G7:G8"/>
    <mergeCell ref="D2:H2"/>
    <mergeCell ref="A5:Q5"/>
    <mergeCell ref="A1:C1"/>
    <mergeCell ref="A2:C2"/>
    <mergeCell ref="A7:A8"/>
    <mergeCell ref="B7:B8"/>
    <mergeCell ref="C7:C8"/>
    <mergeCell ref="L7:O7"/>
    <mergeCell ref="D3:H3"/>
    <mergeCell ref="A25:G25"/>
    <mergeCell ref="H7:H8"/>
    <mergeCell ref="P7:P8"/>
    <mergeCell ref="Q7:Q8"/>
    <mergeCell ref="P25:Q25"/>
    <mergeCell ref="E7:E8"/>
    <mergeCell ref="A24:Q24"/>
    <mergeCell ref="I7:K7"/>
  </mergeCells>
  <phoneticPr fontId="2" type="noConversion"/>
  <pageMargins left="0.31496062992125984" right="0.23622047244094491" top="0.59055118110236227" bottom="0.59055118110236227" header="0.51181102362204722" footer="0.51181102362204722"/>
  <pageSetup paperSize="9" scale="85" orientation="landscape" r:id="rId1"/>
  <headerFooter alignWithMargins="0">
    <oddFooter>&amp;R&amp;"Garamond,Normál"&amp;P/&amp;N. oldal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'támogatás típusai'!$A$4:$A$14</xm:f>
          </x14:formula1>
          <xm:sqref>P9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2"/>
  <sheetViews>
    <sheetView view="pageLayout" topLeftCell="E4" zoomScale="130" zoomScaleNormal="100" zoomScalePageLayoutView="130" workbookViewId="0">
      <selection activeCell="O11" sqref="O11"/>
    </sheetView>
  </sheetViews>
  <sheetFormatPr defaultColWidth="9.1796875" defaultRowHeight="10.5" x14ac:dyDescent="0.25"/>
  <cols>
    <col min="1" max="1" width="5.26953125" style="19" customWidth="1"/>
    <col min="2" max="2" width="19.54296875" style="19" customWidth="1"/>
    <col min="3" max="3" width="11.26953125" style="19" customWidth="1"/>
    <col min="4" max="4" width="7.7265625" style="19" customWidth="1"/>
    <col min="5" max="6" width="7.54296875" style="19" customWidth="1"/>
    <col min="7" max="7" width="7.7265625" style="19" customWidth="1"/>
    <col min="8" max="9" width="7" style="19" customWidth="1"/>
    <col min="10" max="10" width="6.81640625" style="19" customWidth="1"/>
    <col min="11" max="11" width="29.26953125" style="19" customWidth="1"/>
    <col min="12" max="12" width="9.7265625" style="19" customWidth="1"/>
    <col min="13" max="13" width="8.54296875" style="19" customWidth="1"/>
    <col min="14" max="14" width="7.7265625" style="19" customWidth="1"/>
    <col min="15" max="15" width="8.81640625" style="19" customWidth="1"/>
    <col min="16" max="16" width="8.54296875" style="19" customWidth="1"/>
    <col min="17" max="17" width="8.1796875" style="19" customWidth="1"/>
    <col min="18" max="18" width="8.453125" style="19" customWidth="1"/>
    <col min="19" max="19" width="8.54296875" style="19" customWidth="1"/>
    <col min="20" max="20" width="5.54296875" style="19" customWidth="1"/>
    <col min="21" max="16384" width="9.1796875" style="19"/>
  </cols>
  <sheetData>
    <row r="1" spans="1:20" ht="13" x14ac:dyDescent="0.25">
      <c r="A1" s="353" t="s">
        <v>119</v>
      </c>
      <c r="B1" s="354"/>
      <c r="C1" s="362"/>
      <c r="D1" s="318" t="str">
        <f>+'(KNY)könyvvizsgálói nyilatkozat'!$B4</f>
        <v>MINTA Kft.</v>
      </c>
      <c r="E1" s="318"/>
      <c r="F1" s="318"/>
      <c r="G1" s="318"/>
      <c r="H1" s="318"/>
      <c r="I1" s="66"/>
      <c r="J1" s="66"/>
      <c r="L1" s="20"/>
      <c r="M1" s="20"/>
    </row>
    <row r="2" spans="1:20" ht="11.25" customHeight="1" x14ac:dyDescent="0.25">
      <c r="A2" s="353" t="s">
        <v>121</v>
      </c>
      <c r="B2" s="354"/>
      <c r="C2" s="362"/>
      <c r="D2" s="318" t="str">
        <f>+'(KNY)könyvvizsgálói nyilatkozat'!$B5</f>
        <v>2017-1.2.1-NKP-0000-00000</v>
      </c>
      <c r="E2" s="318"/>
      <c r="F2" s="318"/>
      <c r="G2" s="318"/>
      <c r="H2" s="318"/>
      <c r="I2" s="66"/>
      <c r="J2" s="66"/>
      <c r="L2" s="20"/>
      <c r="M2" s="20"/>
    </row>
    <row r="3" spans="1:20" ht="11.25" customHeight="1" x14ac:dyDescent="0.25">
      <c r="A3" s="352" t="s">
        <v>123</v>
      </c>
      <c r="B3" s="352"/>
      <c r="C3" s="329"/>
      <c r="D3" s="319" t="str">
        <f>+'(KNY)könyvvizsgálói nyilatkozat'!$B6</f>
        <v>2017.11.01.-2018.10.31.</v>
      </c>
      <c r="E3" s="320"/>
      <c r="F3" s="320"/>
      <c r="G3" s="320"/>
      <c r="H3" s="321"/>
      <c r="I3" s="66"/>
      <c r="J3" s="66"/>
      <c r="L3" s="20"/>
      <c r="M3" s="20"/>
    </row>
    <row r="4" spans="1:20" ht="12" customHeight="1" x14ac:dyDescent="0.25">
      <c r="A4" s="67"/>
      <c r="B4" s="67"/>
      <c r="C4" s="67"/>
      <c r="D4" s="68"/>
      <c r="E4" s="68"/>
      <c r="F4" s="68"/>
      <c r="G4" s="68"/>
      <c r="H4" s="68"/>
      <c r="I4" s="68"/>
      <c r="J4" s="69"/>
      <c r="K4" s="69"/>
      <c r="L4" s="69"/>
      <c r="M4" s="69"/>
    </row>
    <row r="5" spans="1:20" ht="12.75" customHeight="1" x14ac:dyDescent="0.25"/>
    <row r="6" spans="1:20" ht="12.75" customHeight="1" x14ac:dyDescent="0.25">
      <c r="A6" s="322" t="s">
        <v>223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</row>
    <row r="7" spans="1:20" ht="12.5" thickBot="1" x14ac:dyDescent="0.35">
      <c r="J7" s="70"/>
      <c r="K7" s="70"/>
      <c r="L7" s="70"/>
      <c r="M7" s="70"/>
    </row>
    <row r="8" spans="1:20" ht="36" customHeight="1" x14ac:dyDescent="0.25">
      <c r="A8" s="306" t="s">
        <v>180</v>
      </c>
      <c r="B8" s="306" t="s">
        <v>31</v>
      </c>
      <c r="C8" s="306" t="s">
        <v>33</v>
      </c>
      <c r="D8" s="306" t="s">
        <v>35</v>
      </c>
      <c r="E8" s="306" t="s">
        <v>37</v>
      </c>
      <c r="F8" s="306" t="s">
        <v>39</v>
      </c>
      <c r="G8" s="306" t="s">
        <v>15</v>
      </c>
      <c r="H8" s="308" t="s">
        <v>224</v>
      </c>
      <c r="I8" s="309"/>
      <c r="J8" s="360" t="s">
        <v>225</v>
      </c>
      <c r="K8" s="306" t="s">
        <v>48</v>
      </c>
      <c r="L8" s="342" t="s">
        <v>181</v>
      </c>
      <c r="M8" s="343"/>
      <c r="N8" s="344"/>
      <c r="O8" s="342" t="s">
        <v>182</v>
      </c>
      <c r="P8" s="343"/>
      <c r="Q8" s="343"/>
      <c r="R8" s="344"/>
      <c r="S8" s="306" t="s">
        <v>26</v>
      </c>
      <c r="T8" s="306" t="s">
        <v>27</v>
      </c>
    </row>
    <row r="9" spans="1:20" ht="66.75" customHeight="1" thickBot="1" x14ac:dyDescent="0.3">
      <c r="A9" s="307" t="s">
        <v>183</v>
      </c>
      <c r="B9" s="307"/>
      <c r="C9" s="307"/>
      <c r="D9" s="307"/>
      <c r="E9" s="307"/>
      <c r="F9" s="307"/>
      <c r="G9" s="307"/>
      <c r="H9" s="26" t="s">
        <v>164</v>
      </c>
      <c r="I9" s="26" t="s">
        <v>165</v>
      </c>
      <c r="J9" s="361"/>
      <c r="K9" s="307"/>
      <c r="L9" s="71" t="s">
        <v>184</v>
      </c>
      <c r="M9" s="72" t="s">
        <v>185</v>
      </c>
      <c r="N9" s="73" t="s">
        <v>186</v>
      </c>
      <c r="O9" s="71" t="s">
        <v>166</v>
      </c>
      <c r="P9" s="73" t="s">
        <v>167</v>
      </c>
      <c r="Q9" s="73" t="s">
        <v>187</v>
      </c>
      <c r="R9" s="74" t="s">
        <v>188</v>
      </c>
      <c r="S9" s="307"/>
      <c r="T9" s="307"/>
    </row>
    <row r="10" spans="1:20" x14ac:dyDescent="0.25">
      <c r="A10" s="75" t="s">
        <v>189</v>
      </c>
      <c r="B10" s="76" t="s">
        <v>226</v>
      </c>
      <c r="C10" s="77" t="s">
        <v>227</v>
      </c>
      <c r="D10" s="77" t="s">
        <v>228</v>
      </c>
      <c r="E10" s="78">
        <v>43040</v>
      </c>
      <c r="F10" s="78">
        <v>43404</v>
      </c>
      <c r="G10" s="78">
        <v>43417</v>
      </c>
      <c r="H10" s="78">
        <v>43040</v>
      </c>
      <c r="I10" s="78">
        <v>43404</v>
      </c>
      <c r="J10" s="258">
        <v>0.33</v>
      </c>
      <c r="K10" s="76" t="s">
        <v>229</v>
      </c>
      <c r="L10" s="81">
        <v>1356360</v>
      </c>
      <c r="M10" s="116">
        <v>1068000</v>
      </c>
      <c r="N10" s="117">
        <v>288360</v>
      </c>
      <c r="O10" s="80">
        <v>223799</v>
      </c>
      <c r="P10" s="80">
        <v>176220</v>
      </c>
      <c r="Q10" s="81">
        <v>47579</v>
      </c>
      <c r="R10" s="82">
        <f>SUM(O10:Q10)</f>
        <v>447598</v>
      </c>
      <c r="S10" s="43" t="s">
        <v>176</v>
      </c>
      <c r="T10" s="153">
        <v>0.5</v>
      </c>
    </row>
    <row r="11" spans="1:20" ht="12.75" customHeight="1" x14ac:dyDescent="0.25">
      <c r="A11" s="83"/>
      <c r="B11" s="84"/>
      <c r="C11" s="85"/>
      <c r="D11" s="85"/>
      <c r="E11" s="86"/>
      <c r="F11" s="86"/>
      <c r="G11" s="86"/>
      <c r="H11" s="78"/>
      <c r="I11" s="78"/>
      <c r="J11" s="79"/>
      <c r="K11" s="84"/>
      <c r="L11" s="87"/>
      <c r="M11" s="88"/>
      <c r="N11" s="89"/>
      <c r="O11" s="90"/>
      <c r="P11" s="89"/>
      <c r="Q11" s="89"/>
      <c r="R11" s="82">
        <f t="shared" ref="R11:R25" si="0">SUM(O11:Q11)</f>
        <v>0</v>
      </c>
      <c r="S11" s="91"/>
      <c r="T11" s="151"/>
    </row>
    <row r="12" spans="1:20" ht="12.75" customHeight="1" x14ac:dyDescent="0.25">
      <c r="A12" s="83"/>
      <c r="B12" s="84"/>
      <c r="C12" s="85"/>
      <c r="D12" s="85"/>
      <c r="E12" s="86"/>
      <c r="F12" s="86"/>
      <c r="G12" s="86"/>
      <c r="H12" s="78"/>
      <c r="I12" s="78"/>
      <c r="J12" s="79"/>
      <c r="K12" s="84"/>
      <c r="L12" s="87"/>
      <c r="M12" s="88"/>
      <c r="N12" s="89"/>
      <c r="O12" s="90"/>
      <c r="P12" s="89"/>
      <c r="Q12" s="89"/>
      <c r="R12" s="82">
        <f t="shared" si="0"/>
        <v>0</v>
      </c>
      <c r="S12" s="91"/>
      <c r="T12" s="151"/>
    </row>
    <row r="13" spans="1:20" ht="12.75" customHeight="1" x14ac:dyDescent="0.25">
      <c r="A13" s="83"/>
      <c r="B13" s="84"/>
      <c r="C13" s="85"/>
      <c r="D13" s="85"/>
      <c r="E13" s="86"/>
      <c r="F13" s="86"/>
      <c r="G13" s="86"/>
      <c r="H13" s="78"/>
      <c r="I13" s="78"/>
      <c r="J13" s="79"/>
      <c r="K13" s="84"/>
      <c r="L13" s="87"/>
      <c r="M13" s="88"/>
      <c r="N13" s="89"/>
      <c r="O13" s="90"/>
      <c r="P13" s="89"/>
      <c r="Q13" s="89"/>
      <c r="R13" s="82">
        <f t="shared" si="0"/>
        <v>0</v>
      </c>
      <c r="S13" s="91"/>
      <c r="T13" s="151"/>
    </row>
    <row r="14" spans="1:20" ht="12.75" customHeight="1" x14ac:dyDescent="0.25">
      <c r="A14" s="83"/>
      <c r="B14" s="84"/>
      <c r="C14" s="85"/>
      <c r="D14" s="85"/>
      <c r="E14" s="86"/>
      <c r="F14" s="86"/>
      <c r="G14" s="86"/>
      <c r="H14" s="78"/>
      <c r="I14" s="78"/>
      <c r="J14" s="79"/>
      <c r="K14" s="84"/>
      <c r="L14" s="87"/>
      <c r="M14" s="88"/>
      <c r="N14" s="89"/>
      <c r="O14" s="90"/>
      <c r="P14" s="89"/>
      <c r="Q14" s="89"/>
      <c r="R14" s="82">
        <f t="shared" si="0"/>
        <v>0</v>
      </c>
      <c r="S14" s="91"/>
      <c r="T14" s="151"/>
    </row>
    <row r="15" spans="1:20" ht="12.75" customHeight="1" x14ac:dyDescent="0.25">
      <c r="A15" s="83"/>
      <c r="B15" s="84"/>
      <c r="C15" s="85"/>
      <c r="D15" s="85"/>
      <c r="E15" s="86"/>
      <c r="F15" s="86"/>
      <c r="G15" s="86"/>
      <c r="H15" s="78"/>
      <c r="I15" s="78"/>
      <c r="J15" s="79"/>
      <c r="K15" s="84"/>
      <c r="L15" s="87"/>
      <c r="M15" s="88"/>
      <c r="N15" s="89"/>
      <c r="O15" s="90"/>
      <c r="P15" s="89"/>
      <c r="Q15" s="89"/>
      <c r="R15" s="82">
        <f t="shared" si="0"/>
        <v>0</v>
      </c>
      <c r="S15" s="91"/>
      <c r="T15" s="151"/>
    </row>
    <row r="16" spans="1:20" ht="12.75" customHeight="1" x14ac:dyDescent="0.25">
      <c r="A16" s="83"/>
      <c r="B16" s="84"/>
      <c r="C16" s="85"/>
      <c r="D16" s="85"/>
      <c r="E16" s="86"/>
      <c r="F16" s="86"/>
      <c r="G16" s="86"/>
      <c r="H16" s="78"/>
      <c r="I16" s="78"/>
      <c r="J16" s="79"/>
      <c r="K16" s="84"/>
      <c r="L16" s="87"/>
      <c r="M16" s="88"/>
      <c r="N16" s="89"/>
      <c r="O16" s="90"/>
      <c r="P16" s="89"/>
      <c r="Q16" s="89"/>
      <c r="R16" s="82">
        <f t="shared" si="0"/>
        <v>0</v>
      </c>
      <c r="S16" s="91"/>
      <c r="T16" s="151"/>
    </row>
    <row r="17" spans="1:20" ht="12.75" customHeight="1" x14ac:dyDescent="0.25">
      <c r="A17" s="83"/>
      <c r="B17" s="84"/>
      <c r="C17" s="85"/>
      <c r="D17" s="85"/>
      <c r="E17" s="86"/>
      <c r="F17" s="86"/>
      <c r="G17" s="86"/>
      <c r="H17" s="78"/>
      <c r="I17" s="78"/>
      <c r="J17" s="79"/>
      <c r="K17" s="84"/>
      <c r="L17" s="87"/>
      <c r="M17" s="88"/>
      <c r="N17" s="89"/>
      <c r="O17" s="90"/>
      <c r="P17" s="89"/>
      <c r="Q17" s="89"/>
      <c r="R17" s="82">
        <f t="shared" si="0"/>
        <v>0</v>
      </c>
      <c r="S17" s="91"/>
      <c r="T17" s="151"/>
    </row>
    <row r="18" spans="1:20" ht="12.75" customHeight="1" x14ac:dyDescent="0.25">
      <c r="A18" s="83"/>
      <c r="B18" s="84"/>
      <c r="C18" s="85"/>
      <c r="D18" s="85"/>
      <c r="E18" s="86"/>
      <c r="F18" s="86"/>
      <c r="G18" s="86"/>
      <c r="H18" s="78"/>
      <c r="I18" s="78"/>
      <c r="J18" s="79"/>
      <c r="K18" s="84"/>
      <c r="L18" s="87"/>
      <c r="M18" s="88"/>
      <c r="N18" s="89"/>
      <c r="O18" s="90"/>
      <c r="P18" s="89"/>
      <c r="Q18" s="89"/>
      <c r="R18" s="82">
        <f t="shared" si="0"/>
        <v>0</v>
      </c>
      <c r="S18" s="91"/>
      <c r="T18" s="151"/>
    </row>
    <row r="19" spans="1:20" ht="12.75" customHeight="1" x14ac:dyDescent="0.25">
      <c r="A19" s="83"/>
      <c r="B19" s="84"/>
      <c r="C19" s="85"/>
      <c r="D19" s="85"/>
      <c r="E19" s="86"/>
      <c r="F19" s="86"/>
      <c r="G19" s="86"/>
      <c r="H19" s="78"/>
      <c r="I19" s="78"/>
      <c r="J19" s="79"/>
      <c r="K19" s="84"/>
      <c r="L19" s="87"/>
      <c r="M19" s="88"/>
      <c r="N19" s="89"/>
      <c r="O19" s="90"/>
      <c r="P19" s="89"/>
      <c r="Q19" s="89"/>
      <c r="R19" s="82">
        <f t="shared" si="0"/>
        <v>0</v>
      </c>
      <c r="S19" s="91"/>
      <c r="T19" s="151"/>
    </row>
    <row r="20" spans="1:20" ht="12.75" customHeight="1" x14ac:dyDescent="0.25">
      <c r="A20" s="83"/>
      <c r="B20" s="84"/>
      <c r="C20" s="85"/>
      <c r="D20" s="85"/>
      <c r="E20" s="86"/>
      <c r="F20" s="86"/>
      <c r="G20" s="86"/>
      <c r="H20" s="78"/>
      <c r="I20" s="78"/>
      <c r="J20" s="79"/>
      <c r="K20" s="84"/>
      <c r="L20" s="87"/>
      <c r="M20" s="88"/>
      <c r="N20" s="89"/>
      <c r="O20" s="90"/>
      <c r="P20" s="89"/>
      <c r="Q20" s="89"/>
      <c r="R20" s="82">
        <f t="shared" si="0"/>
        <v>0</v>
      </c>
      <c r="S20" s="91"/>
      <c r="T20" s="151"/>
    </row>
    <row r="21" spans="1:20" ht="12.75" customHeight="1" x14ac:dyDescent="0.25">
      <c r="A21" s="83"/>
      <c r="B21" s="84"/>
      <c r="C21" s="85"/>
      <c r="D21" s="85"/>
      <c r="E21" s="86"/>
      <c r="F21" s="86"/>
      <c r="G21" s="86"/>
      <c r="H21" s="78"/>
      <c r="I21" s="78"/>
      <c r="J21" s="79"/>
      <c r="K21" s="84"/>
      <c r="L21" s="87"/>
      <c r="M21" s="88"/>
      <c r="N21" s="89"/>
      <c r="O21" s="90"/>
      <c r="P21" s="89"/>
      <c r="Q21" s="89"/>
      <c r="R21" s="82">
        <f t="shared" si="0"/>
        <v>0</v>
      </c>
      <c r="S21" s="91"/>
      <c r="T21" s="151"/>
    </row>
    <row r="22" spans="1:20" ht="12.75" customHeight="1" x14ac:dyDescent="0.25">
      <c r="A22" s="83"/>
      <c r="B22" s="84"/>
      <c r="C22" s="85"/>
      <c r="D22" s="85"/>
      <c r="E22" s="86"/>
      <c r="F22" s="86"/>
      <c r="G22" s="86"/>
      <c r="H22" s="78"/>
      <c r="I22" s="78"/>
      <c r="J22" s="79"/>
      <c r="K22" s="84"/>
      <c r="L22" s="87"/>
      <c r="M22" s="88"/>
      <c r="N22" s="89"/>
      <c r="O22" s="90"/>
      <c r="P22" s="89"/>
      <c r="Q22" s="89"/>
      <c r="R22" s="82">
        <f t="shared" si="0"/>
        <v>0</v>
      </c>
      <c r="S22" s="91"/>
      <c r="T22" s="151"/>
    </row>
    <row r="23" spans="1:20" ht="12.75" customHeight="1" x14ac:dyDescent="0.25">
      <c r="A23" s="83"/>
      <c r="B23" s="84"/>
      <c r="C23" s="85"/>
      <c r="D23" s="85"/>
      <c r="E23" s="86"/>
      <c r="F23" s="86"/>
      <c r="G23" s="86"/>
      <c r="H23" s="78"/>
      <c r="I23" s="78"/>
      <c r="J23" s="79"/>
      <c r="K23" s="84"/>
      <c r="L23" s="87"/>
      <c r="M23" s="88"/>
      <c r="N23" s="89"/>
      <c r="O23" s="90"/>
      <c r="P23" s="89"/>
      <c r="Q23" s="89"/>
      <c r="R23" s="82">
        <f t="shared" si="0"/>
        <v>0</v>
      </c>
      <c r="S23" s="91"/>
      <c r="T23" s="151"/>
    </row>
    <row r="24" spans="1:20" ht="12.75" customHeight="1" x14ac:dyDescent="0.25">
      <c r="A24" s="83"/>
      <c r="B24" s="84"/>
      <c r="C24" s="85"/>
      <c r="D24" s="85"/>
      <c r="E24" s="86"/>
      <c r="F24" s="86"/>
      <c r="G24" s="86"/>
      <c r="H24" s="78"/>
      <c r="I24" s="78"/>
      <c r="J24" s="79"/>
      <c r="K24" s="84"/>
      <c r="L24" s="87"/>
      <c r="M24" s="88"/>
      <c r="N24" s="89"/>
      <c r="O24" s="90"/>
      <c r="P24" s="89"/>
      <c r="Q24" s="89"/>
      <c r="R24" s="82">
        <f t="shared" si="0"/>
        <v>0</v>
      </c>
      <c r="S24" s="91"/>
      <c r="T24" s="151"/>
    </row>
    <row r="25" spans="1:20" ht="12.75" customHeight="1" thickBot="1" x14ac:dyDescent="0.3">
      <c r="A25" s="92"/>
      <c r="B25" s="93"/>
      <c r="C25" s="94"/>
      <c r="D25" s="94"/>
      <c r="E25" s="95"/>
      <c r="F25" s="95"/>
      <c r="G25" s="95"/>
      <c r="H25" s="78"/>
      <c r="I25" s="78"/>
      <c r="J25" s="96"/>
      <c r="K25" s="93"/>
      <c r="L25" s="97"/>
      <c r="M25" s="98"/>
      <c r="N25" s="99"/>
      <c r="O25" s="100"/>
      <c r="P25" s="99"/>
      <c r="Q25" s="99"/>
      <c r="R25" s="82">
        <f t="shared" si="0"/>
        <v>0</v>
      </c>
      <c r="S25" s="101"/>
      <c r="T25" s="152"/>
    </row>
    <row r="26" spans="1:20" ht="12.75" customHeight="1" thickBot="1" x14ac:dyDescent="0.3">
      <c r="A26" s="358"/>
      <c r="B26" s="359"/>
      <c r="C26" s="359"/>
      <c r="D26" s="359"/>
      <c r="E26" s="359"/>
      <c r="F26" s="359"/>
      <c r="G26" s="359"/>
      <c r="H26" s="359"/>
      <c r="I26" s="359"/>
      <c r="J26" s="359"/>
      <c r="K26" s="359"/>
      <c r="L26" s="333"/>
      <c r="M26" s="333"/>
      <c r="N26" s="333"/>
      <c r="O26" s="333"/>
      <c r="P26" s="333"/>
      <c r="Q26" s="333"/>
      <c r="R26" s="333"/>
      <c r="S26" s="333"/>
      <c r="T26" s="334"/>
    </row>
    <row r="27" spans="1:20" ht="13.5" customHeight="1" thickBot="1" x14ac:dyDescent="0.3">
      <c r="A27" s="355" t="s">
        <v>188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  <c r="L27" s="102">
        <f>SUM(L10:L26)</f>
        <v>1356360</v>
      </c>
      <c r="M27" s="102">
        <f t="shared" ref="M27:N27" si="1">SUM(M10:M26)</f>
        <v>1068000</v>
      </c>
      <c r="N27" s="102">
        <f t="shared" si="1"/>
        <v>288360</v>
      </c>
      <c r="O27" s="104">
        <f>SUM(O10:O26)</f>
        <v>223799</v>
      </c>
      <c r="P27" s="104">
        <f t="shared" ref="P27:R27" si="2">SUM(P10:P26)</f>
        <v>176220</v>
      </c>
      <c r="Q27" s="104">
        <f t="shared" si="2"/>
        <v>47579</v>
      </c>
      <c r="R27" s="104">
        <f t="shared" si="2"/>
        <v>447598</v>
      </c>
      <c r="S27" s="106"/>
      <c r="T27" s="107"/>
    </row>
    <row r="29" spans="1:20" x14ac:dyDescent="0.25">
      <c r="H29" s="23"/>
      <c r="I29" s="23"/>
      <c r="J29" s="50"/>
      <c r="L29" s="23"/>
      <c r="M29" s="23"/>
      <c r="N29" s="50"/>
      <c r="O29" s="50"/>
      <c r="P29" s="50"/>
    </row>
    <row r="30" spans="1:20" x14ac:dyDescent="0.25">
      <c r="J30" s="50"/>
      <c r="O30" s="50"/>
      <c r="P30" s="50"/>
    </row>
    <row r="31" spans="1:20" x14ac:dyDescent="0.25">
      <c r="O31" s="23"/>
      <c r="P31" s="23"/>
    </row>
    <row r="32" spans="1:20" x14ac:dyDescent="0.25">
      <c r="A32" s="51" t="s">
        <v>155</v>
      </c>
      <c r="O32" s="50"/>
      <c r="P32" s="50"/>
    </row>
  </sheetData>
  <mergeCells count="23">
    <mergeCell ref="A1:C1"/>
    <mergeCell ref="A2:C2"/>
    <mergeCell ref="A8:A9"/>
    <mergeCell ref="D1:H1"/>
    <mergeCell ref="B8:B9"/>
    <mergeCell ref="C8:C9"/>
    <mergeCell ref="A3:C3"/>
    <mergeCell ref="A6:T6"/>
    <mergeCell ref="D8:D9"/>
    <mergeCell ref="E8:E9"/>
    <mergeCell ref="F8:F9"/>
    <mergeCell ref="G8:G9"/>
    <mergeCell ref="D2:H2"/>
    <mergeCell ref="D3:H3"/>
    <mergeCell ref="A27:K27"/>
    <mergeCell ref="T8:T9"/>
    <mergeCell ref="A26:T26"/>
    <mergeCell ref="J8:J9"/>
    <mergeCell ref="S8:S9"/>
    <mergeCell ref="H8:I8"/>
    <mergeCell ref="K8:K9"/>
    <mergeCell ref="L8:N8"/>
    <mergeCell ref="O8:R8"/>
  </mergeCells>
  <phoneticPr fontId="2" type="noConversion"/>
  <pageMargins left="0.25" right="0.25" top="0.75" bottom="0.75" header="0.3" footer="0.3"/>
  <pageSetup paperSize="9" scale="76" orientation="landscape" r:id="rId1"/>
  <headerFooter alignWithMargins="0">
    <oddFooter>&amp;R&amp;"Garamond,Normál"&amp;P/&amp;N. oldal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'támogatás típusai'!$A$4:$A$14</xm:f>
          </x14:formula1>
          <xm:sqref>S10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8517299C54A5642B72637B1455B09D0" ma:contentTypeVersion="15" ma:contentTypeDescription="Új dokumentum létrehozása." ma:contentTypeScope="" ma:versionID="674e4db19565ed4cc93166ebc94127bc">
  <xsd:schema xmlns:xsd="http://www.w3.org/2001/XMLSchema" xmlns:xs="http://www.w3.org/2001/XMLSchema" xmlns:p="http://schemas.microsoft.com/office/2006/metadata/properties" xmlns:ns2="985c43c9-413e-4c46-81bc-1c0c5434cf05" xmlns:ns3="ee02cd58-a903-410c-aa61-4c36633f055d" targetNamespace="http://schemas.microsoft.com/office/2006/metadata/properties" ma:root="true" ma:fieldsID="adc430b3b9a8e24e966af4f7f90b84c3" ns2:_="" ns3:_="">
    <xsd:import namespace="985c43c9-413e-4c46-81bc-1c0c5434cf05"/>
    <xsd:import namespace="ee02cd58-a903-410c-aa61-4c36633f05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c43c9-413e-4c46-81bc-1c0c5434cf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Képcímkék" ma:readOnly="false" ma:fieldId="{5cf76f15-5ced-4ddc-b409-7134ff3c332f}" ma:taxonomyMulti="true" ma:sspId="492fa465-d34b-49ca-9b70-7aa349b28f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2cd58-a903-410c-aa61-4c36633f05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2e47414-1ec0-4ba5-a22a-b8a750fdaac8}" ma:internalName="TaxCatchAll" ma:showField="CatchAllData" ma:web="ee02cd58-a903-410c-aa61-4c36633f05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5c43c9-413e-4c46-81bc-1c0c5434cf05">
      <Terms xmlns="http://schemas.microsoft.com/office/infopath/2007/PartnerControls"/>
    </lcf76f155ced4ddcb4097134ff3c332f>
    <TaxCatchAll xmlns="ee02cd58-a903-410c-aa61-4c36633f055d" xsi:nil="true"/>
  </documentManagement>
</p:properties>
</file>

<file path=customXml/itemProps1.xml><?xml version="1.0" encoding="utf-8"?>
<ds:datastoreItem xmlns:ds="http://schemas.openxmlformats.org/officeDocument/2006/customXml" ds:itemID="{978790FD-90A1-49C0-83C9-68C20180F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5c43c9-413e-4c46-81bc-1c0c5434cf05"/>
    <ds:schemaRef ds:uri="ee02cd58-a903-410c-aa61-4c36633f05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6D8C6D-F871-4DED-A82E-69AAE858F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3C481A-C365-4DCF-BC4B-0F9AEBA3F162}">
  <ds:schemaRefs>
    <ds:schemaRef ds:uri="http://schemas.microsoft.com/office/2006/metadata/properties"/>
    <ds:schemaRef ds:uri="http://schemas.microsoft.com/office/infopath/2007/PartnerControls"/>
    <ds:schemaRef ds:uri="985c43c9-413e-4c46-81bc-1c0c5434cf05"/>
    <ds:schemaRef ds:uri="ee02cd58-a903-410c-aa61-4c36633f05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6</vt:i4>
      </vt:variant>
    </vt:vector>
  </HeadingPairs>
  <TitlesOfParts>
    <vt:vector size="22" baseType="lpstr">
      <vt:lpstr>KITÖLTÉSI ÚTMUTATÓ</vt:lpstr>
      <vt:lpstr>Alátámasztó dokumentumok</vt:lpstr>
      <vt:lpstr>Támogatás típusa</vt:lpstr>
      <vt:lpstr>(KNY)könyvvizsgálói nyilatkozat</vt:lpstr>
      <vt:lpstr>(54-56) személyi+járulék</vt:lpstr>
      <vt:lpstr>(51) anyagköltség </vt:lpstr>
      <vt:lpstr>(52) igénybe vett szolg</vt:lpstr>
      <vt:lpstr>(53) egyéb szolgáltatások</vt:lpstr>
      <vt:lpstr>(11) immat jav beszerz</vt:lpstr>
      <vt:lpstr>(13) műszaki berendezések</vt:lpstr>
      <vt:lpstr>(14) egyéb berendezések</vt:lpstr>
      <vt:lpstr>(16) beruházás,felújítás</vt:lpstr>
      <vt:lpstr>tám. típus összesítő</vt:lpstr>
      <vt:lpstr>(LNY) lemondó nyilatkozat</vt:lpstr>
      <vt:lpstr>támogatás típusai</vt:lpstr>
      <vt:lpstr>Munka1</vt:lpstr>
      <vt:lpstr>'(KNY)könyvvizsgálói nyilatkozat'!_ftn1</vt:lpstr>
      <vt:lpstr>'(KNY)könyvvizsgálói nyilatkozat'!_ftn3</vt:lpstr>
      <vt:lpstr>'(KNY)könyvvizsgálói nyilatkozat'!_ftnref3</vt:lpstr>
      <vt:lpstr>'tám. típus összesítő'!Nyomtatási_cím</vt:lpstr>
      <vt:lpstr>'(KNY)könyvvizsgálói nyilatkozat'!Nyomtatási_terület</vt:lpstr>
      <vt:lpstr>'támogatás típusai'!Nyomtatási_terület</vt:lpstr>
    </vt:vector>
  </TitlesOfParts>
  <Manager/>
  <Company>Nemzeti Kutatási és Technológiai Hivatal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fuhrerzs</dc:creator>
  <cp:keywords/>
  <dc:description/>
  <cp:lastModifiedBy>Földvári Lilla</cp:lastModifiedBy>
  <cp:revision/>
  <dcterms:created xsi:type="dcterms:W3CDTF">2007-11-15T15:03:49Z</dcterms:created>
  <dcterms:modified xsi:type="dcterms:W3CDTF">2025-05-15T08:38:33Z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0x01010018517299C54A5642B72637B1455B09D0</vt:lpwstr>
  </property>
  <property fmtid="{D5CDD505-2E9C-101B-9397-08002B2CF9AE}" pid="3" name="MediaServiceImageTags">
    <vt:lpwstr/>
  </property>
</Properties>
</file>